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Government Finance Statistics\Government Finance Statistics 2014\Publication\2024-25\04_June_25\Final\"/>
    </mc:Choice>
  </mc:AlternateContent>
  <xr:revisionPtr revIDLastSave="0" documentId="13_ncr:1_{0C128EE2-E835-4788-98BD-55638B19AE6F}" xr6:coauthVersionLast="47" xr6:coauthVersionMax="47" xr10:uidLastSave="{00000000-0000-0000-0000-000000000000}"/>
  <bookViews>
    <workbookView xWindow="-120" yWindow="-120" windowWidth="29040" windowHeight="15720" xr2:uid="{A4FB28B0-6C6A-4D3E-A39F-1A6BFA084648}"/>
  </bookViews>
  <sheets>
    <sheet name="Table_1" sheetId="1" r:id="rId1"/>
    <sheet name="Table_2" sheetId="2" r:id="rId2"/>
    <sheet name="Table_3" sheetId="3" r:id="rId3"/>
    <sheet name="Table_4" sheetId="4" r:id="rId4"/>
    <sheet name="Table_5" sheetId="5" r:id="rId5"/>
    <sheet name="Table_6" sheetId="6" r:id="rId6"/>
  </sheets>
  <definedNames>
    <definedName name="Accrual">#REF!</definedName>
    <definedName name="Cash">#REF!</definedName>
    <definedName name="codes">#REF!</definedName>
    <definedName name="Coverage">#REF!</definedName>
    <definedName name="Market">#REF!</definedName>
    <definedName name="_xlnm.Print_Area" localSheetId="0">Table_1!$A$1:$Q$56</definedName>
    <definedName name="_xlnm.Print_Area" localSheetId="1">Table_2!$A$1:$Q$31</definedName>
    <definedName name="_xlnm.Print_Area" localSheetId="2">Table_3!$A$1:$Q$29</definedName>
    <definedName name="_xlnm.Print_Area" localSheetId="3">Table_4!$A$1:$Q$20</definedName>
    <definedName name="_xlnm.Print_Area" localSheetId="4">Table_5!$A$1:$Q$45</definedName>
    <definedName name="_xlnm.Print_Area" localSheetId="5">Table_6!$A$1:$P$20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6" l="1"/>
  <c r="D19" i="6"/>
  <c r="Q16" i="6"/>
  <c r="D15" i="6"/>
  <c r="B15" i="6"/>
  <c r="C15" i="6"/>
  <c r="D13" i="6"/>
  <c r="C13" i="6"/>
  <c r="B13" i="6"/>
  <c r="D12" i="6"/>
  <c r="C12" i="6"/>
  <c r="B12" i="6"/>
  <c r="D11" i="6"/>
  <c r="C11" i="6"/>
  <c r="K10" i="6"/>
  <c r="J10" i="6"/>
  <c r="I10" i="6"/>
  <c r="B11" i="6"/>
  <c r="D9" i="6"/>
  <c r="D8" i="6"/>
  <c r="C8" i="6"/>
  <c r="B8" i="6"/>
  <c r="D7" i="6"/>
  <c r="C7" i="6"/>
  <c r="B7" i="6"/>
  <c r="D6" i="6"/>
  <c r="C6" i="6"/>
  <c r="B6" i="6"/>
  <c r="D5" i="6"/>
  <c r="C5" i="6"/>
  <c r="B5" i="6"/>
  <c r="D4" i="6"/>
  <c r="Q31" i="2"/>
  <c r="Q30" i="2"/>
  <c r="L10" i="6" l="1"/>
  <c r="O10" i="6"/>
  <c r="H3" i="6"/>
  <c r="C10" i="6"/>
  <c r="M10" i="6"/>
  <c r="N10" i="6"/>
  <c r="O3" i="6"/>
  <c r="P3" i="6"/>
  <c r="D10" i="6"/>
  <c r="I41" i="1"/>
  <c r="B10" i="6"/>
  <c r="E3" i="6"/>
  <c r="D3" i="6"/>
  <c r="E10" i="6"/>
  <c r="G10" i="6"/>
  <c r="B4" i="6"/>
  <c r="B3" i="6" s="1"/>
  <c r="H10" i="6"/>
  <c r="I3" i="6"/>
  <c r="I14" i="6" s="1"/>
  <c r="I16" i="6" s="1"/>
  <c r="J3" i="6"/>
  <c r="J14" i="6" s="1"/>
  <c r="J16" i="6" s="1"/>
  <c r="K3" i="6"/>
  <c r="K14" i="6" s="1"/>
  <c r="K16" i="6" s="1"/>
  <c r="I45" i="1"/>
  <c r="J45" i="1"/>
  <c r="H44" i="1"/>
  <c r="I44" i="1"/>
  <c r="J44" i="1"/>
  <c r="H46" i="1"/>
  <c r="I46" i="1"/>
  <c r="J46" i="1"/>
  <c r="H45" i="1"/>
  <c r="F41" i="1"/>
  <c r="G41" i="1"/>
  <c r="N41" i="1"/>
  <c r="G45" i="1"/>
  <c r="K45" i="1"/>
  <c r="H41" i="1"/>
  <c r="J41" i="1"/>
  <c r="C44" i="1"/>
  <c r="F46" i="1"/>
  <c r="G46" i="1"/>
  <c r="N3" i="6"/>
  <c r="F10" i="6"/>
  <c r="C4" i="6"/>
  <c r="C3" i="6" s="1"/>
  <c r="L3" i="6"/>
  <c r="L14" i="6" s="1"/>
  <c r="L16" i="6" s="1"/>
  <c r="C16" i="6" s="1"/>
  <c r="P10" i="6"/>
  <c r="F3" i="6"/>
  <c r="G3" i="6"/>
  <c r="M3" i="6"/>
  <c r="M14" i="6" s="1"/>
  <c r="M16" i="6" s="1"/>
  <c r="F44" i="1"/>
  <c r="K41" i="1"/>
  <c r="K44" i="1"/>
  <c r="C46" i="1"/>
  <c r="K46" i="1"/>
  <c r="F45" i="1"/>
  <c r="G44" i="1"/>
  <c r="C45" i="1"/>
  <c r="N44" i="1"/>
  <c r="N45" i="1"/>
  <c r="N46" i="1"/>
  <c r="O14" i="6" l="1"/>
  <c r="O16" i="6" s="1"/>
  <c r="B14" i="6"/>
  <c r="H14" i="6"/>
  <c r="H16" i="6" s="1"/>
  <c r="B16" i="6" s="1"/>
  <c r="D14" i="6"/>
  <c r="D18" i="6" s="1"/>
  <c r="C14" i="6"/>
  <c r="N14" i="6"/>
  <c r="N16" i="6" s="1"/>
  <c r="E14" i="6"/>
  <c r="E16" i="6" s="1"/>
  <c r="P14" i="6"/>
  <c r="P16" i="6" s="1"/>
  <c r="D16" i="6" s="1"/>
  <c r="G14" i="6"/>
  <c r="G16" i="6" s="1"/>
  <c r="F14" i="6"/>
  <c r="F16" i="6" s="1"/>
  <c r="M41" i="1" l="1"/>
  <c r="M44" i="1"/>
  <c r="M46" i="1"/>
  <c r="M45" i="1"/>
  <c r="L41" i="1" l="1"/>
  <c r="L44" i="1"/>
  <c r="L46" i="1"/>
  <c r="L45" i="1"/>
  <c r="D46" i="1" l="1"/>
  <c r="D44" i="1"/>
  <c r="D45" i="1"/>
  <c r="M42" i="1" l="1"/>
  <c r="M18" i="1"/>
  <c r="M38" i="1" s="1"/>
  <c r="M50" i="1"/>
  <c r="M53" i="1"/>
  <c r="M51" i="1"/>
  <c r="M48" i="1"/>
  <c r="M49" i="1"/>
  <c r="M52" i="1"/>
  <c r="M54" i="1"/>
  <c r="L54" i="1" l="1"/>
  <c r="L52" i="1" l="1"/>
  <c r="L42" i="1"/>
  <c r="L18" i="1"/>
  <c r="L38" i="1" s="1"/>
  <c r="L50" i="1"/>
  <c r="L51" i="1"/>
  <c r="L53" i="1"/>
  <c r="L48" i="1"/>
  <c r="L49" i="1"/>
  <c r="K54" i="1" l="1"/>
  <c r="K18" i="1"/>
  <c r="K38" i="1" s="1"/>
  <c r="K42" i="1"/>
  <c r="K50" i="1"/>
  <c r="K51" i="1"/>
  <c r="K48" i="1"/>
  <c r="K53" i="1"/>
  <c r="K49" i="1"/>
  <c r="K52" i="1"/>
  <c r="J42" i="1" l="1"/>
  <c r="J18" i="1"/>
  <c r="J38" i="1" s="1"/>
  <c r="J50" i="1"/>
  <c r="J53" i="1"/>
  <c r="J51" i="1"/>
  <c r="J48" i="1"/>
  <c r="J49" i="1"/>
  <c r="J54" i="1"/>
  <c r="J52" i="1"/>
  <c r="D52" i="1" l="1"/>
  <c r="D54" i="1" l="1"/>
  <c r="D18" i="1"/>
  <c r="D50" i="1"/>
  <c r="D53" i="1"/>
  <c r="D51" i="1"/>
  <c r="D48" i="1"/>
  <c r="D49" i="1"/>
  <c r="I52" i="1" l="1"/>
  <c r="I42" i="1"/>
  <c r="I18" i="1"/>
  <c r="I38" i="1" s="1"/>
  <c r="I50" i="1"/>
  <c r="I53" i="1"/>
  <c r="I51" i="1"/>
  <c r="I48" i="1"/>
  <c r="I54" i="1"/>
  <c r="I49" i="1"/>
  <c r="H54" i="1" l="1"/>
  <c r="H42" i="1" l="1"/>
  <c r="H18" i="1"/>
  <c r="H38" i="1" s="1"/>
  <c r="H50" i="1"/>
  <c r="H53" i="1"/>
  <c r="H51" i="1"/>
  <c r="H48" i="1"/>
  <c r="H49" i="1"/>
  <c r="H52" i="1"/>
  <c r="G52" i="1" l="1"/>
  <c r="G42" i="1" l="1"/>
  <c r="G18" i="1"/>
  <c r="G38" i="1" s="1"/>
  <c r="G50" i="1"/>
  <c r="G51" i="1"/>
  <c r="G53" i="1"/>
  <c r="G48" i="1"/>
  <c r="G49" i="1"/>
  <c r="G54" i="1"/>
  <c r="F54" i="1"/>
  <c r="F52" i="1" l="1"/>
  <c r="F42" i="1"/>
  <c r="F18" i="1"/>
  <c r="F38" i="1" s="1"/>
  <c r="F50" i="1"/>
  <c r="F51" i="1"/>
  <c r="F53" i="1"/>
  <c r="F48" i="1"/>
  <c r="F49" i="1"/>
  <c r="C18" i="1" l="1"/>
  <c r="C50" i="1"/>
  <c r="C51" i="1"/>
  <c r="C53" i="1"/>
  <c r="C48" i="1"/>
  <c r="C49" i="1"/>
  <c r="C54" i="1"/>
  <c r="C52" i="1"/>
  <c r="N42" i="1" l="1"/>
  <c r="N18" i="1"/>
  <c r="N38" i="1" s="1"/>
  <c r="N50" i="1"/>
  <c r="N51" i="1"/>
  <c r="N48" i="1"/>
  <c r="N53" i="1"/>
  <c r="N49" i="1"/>
  <c r="N54" i="1"/>
  <c r="N52" i="1"/>
  <c r="Q45" i="1" l="1"/>
  <c r="Q18" i="1" l="1"/>
  <c r="Q38" i="1" s="1"/>
  <c r="Q41" i="1"/>
  <c r="Q44" i="1"/>
  <c r="Q46" i="1"/>
  <c r="Q42" i="1"/>
  <c r="Q50" i="1"/>
  <c r="Q54" i="1"/>
  <c r="Q48" i="1"/>
  <c r="Q53" i="1"/>
  <c r="Q49" i="1"/>
  <c r="Q51" i="1"/>
  <c r="Q52" i="1"/>
  <c r="P41" i="1" l="1"/>
  <c r="P46" i="1"/>
  <c r="P45" i="1"/>
  <c r="P44" i="1"/>
  <c r="P42" i="1"/>
  <c r="P18" i="1"/>
  <c r="P38" i="1" s="1"/>
  <c r="P49" i="1"/>
  <c r="P53" i="1"/>
  <c r="P50" i="1"/>
  <c r="P51" i="1"/>
  <c r="P48" i="1"/>
  <c r="P52" i="1"/>
  <c r="P54" i="1"/>
  <c r="O54" i="1" l="1"/>
  <c r="O42" i="1" l="1"/>
  <c r="O53" i="1"/>
  <c r="O48" i="1"/>
  <c r="O51" i="1"/>
  <c r="O49" i="1"/>
  <c r="O52" i="1"/>
  <c r="O50" i="1"/>
  <c r="E54" i="1" l="1"/>
  <c r="E50" i="1" l="1"/>
  <c r="E48" i="1"/>
  <c r="E53" i="1"/>
  <c r="E49" i="1"/>
  <c r="E51" i="1"/>
  <c r="E52" i="1"/>
  <c r="O44" i="1" l="1"/>
  <c r="O41" i="1" l="1"/>
  <c r="O46" i="1"/>
  <c r="O45" i="1"/>
  <c r="O18" i="1"/>
  <c r="O38" i="1" s="1"/>
  <c r="E44" i="1"/>
  <c r="E18" i="1" l="1"/>
  <c r="E46" i="1"/>
  <c r="E45" i="1"/>
  <c r="Q39" i="1" l="1"/>
  <c r="P39" i="1" l="1"/>
  <c r="M39" i="1" l="1"/>
  <c r="L39" i="1" l="1"/>
  <c r="K39" i="1" l="1"/>
  <c r="J39" i="1" l="1"/>
  <c r="I39" i="1" l="1"/>
  <c r="H39" i="1" l="1"/>
  <c r="G39" i="1" l="1"/>
  <c r="F39" i="1" l="1"/>
  <c r="O39" i="1" l="1"/>
  <c r="N39" i="1" l="1"/>
  <c r="C18" i="6" l="1"/>
  <c r="B19" i="6"/>
  <c r="B18" i="6"/>
  <c r="E42" i="1"/>
  <c r="E41" i="1"/>
  <c r="E38" i="1"/>
  <c r="E39" i="1"/>
  <c r="D41" i="1"/>
  <c r="D42" i="1"/>
  <c r="D38" i="1"/>
  <c r="D39" i="1"/>
  <c r="C41" i="1"/>
  <c r="C42" i="1"/>
  <c r="C38" i="1"/>
  <c r="C39" i="1"/>
</calcChain>
</file>

<file path=xl/sharedStrings.xml><?xml version="1.0" encoding="utf-8"?>
<sst xmlns="http://schemas.openxmlformats.org/spreadsheetml/2006/main" count="235" uniqueCount="182">
  <si>
    <t>Table 1: Statement of Government Operations</t>
  </si>
  <si>
    <t>SAMOA: STATEMENT OF BUDGETARY CENTRAL GOVERNMENT OPERATIONS</t>
  </si>
  <si>
    <t>Financial Year</t>
  </si>
  <si>
    <t>FINANCIAL YEAR</t>
  </si>
  <si>
    <t>2022-23</t>
  </si>
  <si>
    <t>2023-24</t>
  </si>
  <si>
    <t>2024-25</t>
  </si>
  <si>
    <t xml:space="preserve">Revenue </t>
  </si>
  <si>
    <t>Taxes .....................................................................................................................................................................................</t>
  </si>
  <si>
    <t>Grants ................................................................................................................................................................................</t>
  </si>
  <si>
    <t>Other revenue .................................................................................................................................................................</t>
  </si>
  <si>
    <t>Expense</t>
  </si>
  <si>
    <t>Compensation of employees ...........................................................................................................................................</t>
  </si>
  <si>
    <t>Use of goods and services .................................................................................................................................................</t>
  </si>
  <si>
    <t>Interest .........................................................................................................................................................................................</t>
  </si>
  <si>
    <t>Subsidies ........................................................................................................................................................................................</t>
  </si>
  <si>
    <t>Social benefits .....................................................................................................................................................</t>
  </si>
  <si>
    <t>Other expense .............................................................................................................................................................................</t>
  </si>
  <si>
    <t xml:space="preserve">Net operating balance </t>
  </si>
  <si>
    <t>TRANSACTIONS IN NONFINANCIAL ASSETS:</t>
  </si>
  <si>
    <t>Net Acquisition of Nonfinancial Assets</t>
  </si>
  <si>
    <t>Fixed assets .............................................................................................................................................................................</t>
  </si>
  <si>
    <t>2M</t>
  </si>
  <si>
    <t>Expediture (A2+A31)…………………………………………………………………</t>
  </si>
  <si>
    <t xml:space="preserve">Net lending / Net borrowing </t>
  </si>
  <si>
    <t>TRANSACTIONS IN FINANCIAL ASSETS AND LIABILITIES (FINANCING):</t>
  </si>
  <si>
    <t>Net acquisition of financial assets ...............................................................................................................................</t>
  </si>
  <si>
    <t>Domestic ...................................................................................................................................................................................</t>
  </si>
  <si>
    <t>Net incurrence of liabilities .................................................................................................................................................</t>
  </si>
  <si>
    <t>Foreign ........................................................................................................................................................................................</t>
  </si>
  <si>
    <t>NLBz</t>
  </si>
  <si>
    <t>Overall statistical discrepancy: NLB vs Financing (32-33-NLB)</t>
  </si>
  <si>
    <t>Source: Samoa Bureau of Statistics, Ministry of Finance, Central Bank of Samoa</t>
  </si>
  <si>
    <t xml:space="preserve">Table 2: Revenue by Type </t>
  </si>
  <si>
    <t>REVENUE</t>
  </si>
  <si>
    <t>Taxes</t>
  </si>
  <si>
    <t>Taxes on income, profits, and capital gains ……………………………………………………………</t>
  </si>
  <si>
    <t>Payable by individuals ……………………………………………………………….</t>
  </si>
  <si>
    <t>Payable by corporations and other enterprises…………………………………………………………….</t>
  </si>
  <si>
    <t>Taxes on property………………………………………………………………………………………………</t>
  </si>
  <si>
    <t>Taxes on goods and services ……………………………………………………………………………………………..</t>
  </si>
  <si>
    <t>General taxes on goods and services (Value-added Taxes…………………………………………………………….</t>
  </si>
  <si>
    <t>Excises ……………………………………………………………………………………………………………….</t>
  </si>
  <si>
    <t>Taxes on specific services …………………………………………………………………………………………………..</t>
  </si>
  <si>
    <t>Taxes on use of goods, permission to use goods .........................................................................</t>
  </si>
  <si>
    <t>Taxes on international trade and transactions ……………………………………………………</t>
  </si>
  <si>
    <t>Customs and other import duties …………………………………………………………………………</t>
  </si>
  <si>
    <t>Grants</t>
  </si>
  <si>
    <t>From foreign governments ……………………………………………………………………….</t>
  </si>
  <si>
    <t>Current …………………………………………………………………………………………………………………</t>
  </si>
  <si>
    <t xml:space="preserve">Other revenue </t>
  </si>
  <si>
    <t>Property income ...............................................................................................................................................</t>
  </si>
  <si>
    <t>Interest ..................................................................................................................................................................................................</t>
  </si>
  <si>
    <t>Dividends ...................................................................................................................................................................................</t>
  </si>
  <si>
    <t>Rent ................................................................................................................................................................................................</t>
  </si>
  <si>
    <t>Sales of goods and services ............................................................................................................................</t>
  </si>
  <si>
    <t>Administrative fees .......................................................................................................................................................</t>
  </si>
  <si>
    <t>Incidental sales by nonmarket establishments ............................................................................................................</t>
  </si>
  <si>
    <t>Fines, penalties, and forfeits ............................................................................................................</t>
  </si>
  <si>
    <t>Miscellaneous and unidentified revenue ............................................................................................................</t>
  </si>
  <si>
    <t>EXPENSES</t>
  </si>
  <si>
    <t>EXPENSE ............................................................................................................................................................................</t>
  </si>
  <si>
    <t>Compensation of employees ........................................................................................................................................</t>
  </si>
  <si>
    <t>Wages and salaries .........................................................................................................</t>
  </si>
  <si>
    <t>Social contributions .....................................................................................................................</t>
  </si>
  <si>
    <t>Use of goods and services ......................................................................................................................................</t>
  </si>
  <si>
    <t>Interest ..................................................................................................................................................................................</t>
  </si>
  <si>
    <t>To nonresidents ..............................................................................................................................................</t>
  </si>
  <si>
    <t>To residents other than general government ....................................................................................................</t>
  </si>
  <si>
    <t>Subsidies ................................................................................................................................................................................</t>
  </si>
  <si>
    <t>To public corporations</t>
  </si>
  <si>
    <t>To private enterprises</t>
  </si>
  <si>
    <t>Grants ..........................................................................................................................................................................................</t>
  </si>
  <si>
    <t>To international organizations ...............................................................................................................................</t>
  </si>
  <si>
    <t>Current ..............................................................................................................................................................</t>
  </si>
  <si>
    <t>To other general government units ..........................................................................................................................</t>
  </si>
  <si>
    <t>Social benefits ................................................................................................................................................................</t>
  </si>
  <si>
    <t>Social security benefits</t>
  </si>
  <si>
    <t>Social assistance benefits</t>
  </si>
  <si>
    <t>Other expense ....................................................................................................................................................................</t>
  </si>
  <si>
    <t xml:space="preserve">Property expense other than interest </t>
  </si>
  <si>
    <t>Miscellaneous other expense ................................................................................................................................</t>
  </si>
  <si>
    <t>Current ..................................................................................................................................................................</t>
  </si>
  <si>
    <t>Capital ...................................................................................................................................................................</t>
  </si>
  <si>
    <t>Table 4: Statement of Assets and Liabilities</t>
  </si>
  <si>
    <t>TRANSACTIONS IN ASSETS AND LIABILITIES</t>
  </si>
  <si>
    <t>CHANGE IN NET WORTH: TRANSACTIONS c/ ......................................................................................................</t>
  </si>
  <si>
    <t>Net acquisition of nonfinancial assets d/ .................................................................................................................................................</t>
  </si>
  <si>
    <t>Fixed assets .....................................................................................................................................................................</t>
  </si>
  <si>
    <t>Acquisitions: fixed assets ...................................................................................................................................................................</t>
  </si>
  <si>
    <t>Net acquisition of financial assets [321+322+323] ...................................................................................................................</t>
  </si>
  <si>
    <t>Currency and deposits [3212+3222] .........................................................................................</t>
  </si>
  <si>
    <t>Domestic .....................................................................................................................................................................</t>
  </si>
  <si>
    <t>Currency and deposits .........................................................................................</t>
  </si>
  <si>
    <t>Net incurrence of liabilities [331+332] ...................................................................................................................................</t>
  </si>
  <si>
    <t>Loans [3314+3324] ..........................................................................................................................................</t>
  </si>
  <si>
    <t>Loans ..........................................................................................................................................</t>
  </si>
  <si>
    <t>Foreign ..............................................................................................................................................................................</t>
  </si>
  <si>
    <t>3M2</t>
  </si>
  <si>
    <t>Change in net financial worth: transactions (=32-33) i/ ..............................................................................................................................................................</t>
  </si>
  <si>
    <t>Table 5: Expenditure by Function of Government</t>
  </si>
  <si>
    <t>EXPENDITURE BY FUNCTION OF GOVERNMENT</t>
  </si>
  <si>
    <t>TOTAL Expenditure by Function</t>
  </si>
  <si>
    <t>GENERAL PUBLIC SERVICES</t>
  </si>
  <si>
    <t>Executive and legislative organs, financial and fiscal affairs, external affairs</t>
  </si>
  <si>
    <t>Executive and legislative (CS)</t>
  </si>
  <si>
    <t>Financial and Fiscal Affairs (CS)</t>
  </si>
  <si>
    <t>External Affairs (CS)</t>
  </si>
  <si>
    <t>General services</t>
  </si>
  <si>
    <t>General personnel services (CS)</t>
  </si>
  <si>
    <t>Overall planning and statistical services (CS)</t>
  </si>
  <si>
    <t>Other genral services (CS)</t>
  </si>
  <si>
    <t>General public services n.e.c.</t>
  </si>
  <si>
    <t>Public debt transactions</t>
  </si>
  <si>
    <t>PUBLIC ORDER AND SAFETY</t>
  </si>
  <si>
    <t>Police services</t>
  </si>
  <si>
    <t>Fire protection services</t>
  </si>
  <si>
    <t>Law courts</t>
  </si>
  <si>
    <t>Prisons</t>
  </si>
  <si>
    <t>Public order and safety n.e.c.</t>
  </si>
  <si>
    <t>ECONOMIC AFFAIRS</t>
  </si>
  <si>
    <t>General economic, commercial, and labor affairs</t>
  </si>
  <si>
    <t>Agriculture, forestry, fishing, and hunting</t>
  </si>
  <si>
    <t>Agriculture (CS)</t>
  </si>
  <si>
    <t>Forestry (CS)</t>
  </si>
  <si>
    <t>Fishing and hunting (CS)</t>
  </si>
  <si>
    <t>Fuel and energy</t>
  </si>
  <si>
    <t>Mining, manufacturing, and construction</t>
  </si>
  <si>
    <t>Transport</t>
  </si>
  <si>
    <t>Road transport (CS)</t>
  </si>
  <si>
    <t>Water transport (CS)</t>
  </si>
  <si>
    <t>Air transport (CS)</t>
  </si>
  <si>
    <t>Communication</t>
  </si>
  <si>
    <t xml:space="preserve"> Other industries</t>
  </si>
  <si>
    <t>R&amp;D Economic affairs</t>
  </si>
  <si>
    <t>Economic affairs n.e.c.</t>
  </si>
  <si>
    <t>ENVIRONMENTAL PROTECTION</t>
  </si>
  <si>
    <t>HOUSING AND COMMUNITY AMENITIES</t>
  </si>
  <si>
    <t>HEALTH</t>
  </si>
  <si>
    <t>RECREATION, CULTURE, AND RELIGION</t>
  </si>
  <si>
    <t>EDUCATION</t>
  </si>
  <si>
    <t>SOCIAL PROTECTION</t>
  </si>
  <si>
    <t>Table 6: Quarterly Government Debt</t>
  </si>
  <si>
    <t>Institutions</t>
  </si>
  <si>
    <t>Multilateral</t>
  </si>
  <si>
    <t xml:space="preserve">    Asian Development Bank</t>
  </si>
  <si>
    <t xml:space="preserve">    World Bank</t>
  </si>
  <si>
    <t xml:space="preserve">    OPEC</t>
  </si>
  <si>
    <t xml:space="preserve">    European Investment Bank</t>
  </si>
  <si>
    <t xml:space="preserve">International Food Agricultural Development Organisation </t>
  </si>
  <si>
    <t>Bilateral</t>
  </si>
  <si>
    <t xml:space="preserve">    Government of the People's Republic of China</t>
  </si>
  <si>
    <t xml:space="preserve">    Japanese International Co-operation Agency (JICA)</t>
  </si>
  <si>
    <t>Total External Debt</t>
  </si>
  <si>
    <t>Domestic Debt</t>
  </si>
  <si>
    <t>Total Government Debt</t>
  </si>
  <si>
    <t xml:space="preserve">   GDP $000' (Nominal)</t>
  </si>
  <si>
    <t>Total External Debt as % of GDP:</t>
  </si>
  <si>
    <t>Total Government Debt as % of GDP</t>
  </si>
  <si>
    <t>TRANSACTIONS AFFECTING NET WORTH:</t>
  </si>
  <si>
    <t>NOB</t>
  </si>
  <si>
    <t>NLB</t>
  </si>
  <si>
    <t xml:space="preserve">   GDP Estimates (nominal) (financial Year)</t>
  </si>
  <si>
    <t>Indicators as % of GDP</t>
  </si>
  <si>
    <t>Net Operating Balance</t>
  </si>
  <si>
    <t>Net Lending / Borrowing</t>
  </si>
  <si>
    <t>Debt Service Ratio</t>
  </si>
  <si>
    <t>Total Revenue &amp; Grants</t>
  </si>
  <si>
    <t>Total Expense</t>
  </si>
  <si>
    <t xml:space="preserve"> Revenue component as % of total revenue</t>
  </si>
  <si>
    <t xml:space="preserve">Taxes </t>
  </si>
  <si>
    <t xml:space="preserve">Grants </t>
  </si>
  <si>
    <t>Other revenue</t>
  </si>
  <si>
    <t xml:space="preserve"> Expense component as % of total expense</t>
  </si>
  <si>
    <t xml:space="preserve">Compensation of employees </t>
  </si>
  <si>
    <t xml:space="preserve">Use of goods and services </t>
  </si>
  <si>
    <t xml:space="preserve">Interest </t>
  </si>
  <si>
    <t>Subsidies</t>
  </si>
  <si>
    <t xml:space="preserve">Social benefits </t>
  </si>
  <si>
    <t xml:space="preserve">Other expense </t>
  </si>
  <si>
    <t>a)  Revisions were made to Sept-2024,Dec-2024 &amp; March 2025</t>
  </si>
  <si>
    <t>Table 3: Expense by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</si>
</sst>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#,##0.0"/>
    <numFmt numFmtId="169" formatCode="[$-409]mmm\-yy;@"/>
    <numFmt numFmtId="170" formatCode="_-* #,##0.0_-;\-* #,##0.0_-;_-* &quot;-&quot;?_-;_-@_-"/>
    <numFmt numFmtId="171" formatCode="_-* #,##0.0_-;\-* #,##0.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u val="double"/>
      <sz val="13"/>
      <name val="Calibri"/>
      <family val="2"/>
      <scheme val="minor"/>
    </font>
    <font>
      <b/>
      <u val="doubleAccounting"/>
      <sz val="13"/>
      <name val="Calibri"/>
      <family val="2"/>
      <scheme val="minor"/>
    </font>
    <font>
      <b/>
      <u val="singleAccounting"/>
      <sz val="13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36">
    <xf numFmtId="0" fontId="0" fillId="0" borderId="0" xfId="0"/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5" fillId="0" borderId="0" xfId="0" applyFont="1"/>
    <xf numFmtId="165" fontId="4" fillId="0" borderId="8" xfId="1" applyNumberFormat="1" applyFont="1" applyBorder="1" applyAlignment="1">
      <alignment horizontal="right"/>
    </xf>
    <xf numFmtId="166" fontId="4" fillId="0" borderId="8" xfId="1" applyNumberFormat="1" applyFont="1" applyBorder="1"/>
    <xf numFmtId="166" fontId="4" fillId="2" borderId="8" xfId="1" applyNumberFormat="1" applyFont="1" applyFill="1" applyBorder="1"/>
    <xf numFmtId="167" fontId="4" fillId="0" borderId="8" xfId="1" applyNumberFormat="1" applyFont="1" applyBorder="1"/>
    <xf numFmtId="167" fontId="6" fillId="0" borderId="0" xfId="0" applyNumberFormat="1" applyFont="1"/>
    <xf numFmtId="167" fontId="5" fillId="0" borderId="0" xfId="0" applyNumberFormat="1" applyFont="1"/>
    <xf numFmtId="165" fontId="7" fillId="0" borderId="8" xfId="1" applyNumberFormat="1" applyFont="1" applyBorder="1" applyAlignment="1">
      <alignment horizontal="right"/>
    </xf>
    <xf numFmtId="166" fontId="7" fillId="0" borderId="8" xfId="1" applyNumberFormat="1" applyFont="1" applyBorder="1" applyAlignment="1">
      <alignment horizontal="left" indent="1"/>
    </xf>
    <xf numFmtId="166" fontId="7" fillId="2" borderId="8" xfId="1" applyNumberFormat="1" applyFont="1" applyFill="1" applyBorder="1"/>
    <xf numFmtId="167" fontId="7" fillId="0" borderId="8" xfId="1" applyNumberFormat="1" applyFont="1" applyBorder="1"/>
    <xf numFmtId="0" fontId="6" fillId="0" borderId="0" xfId="0" applyFont="1"/>
    <xf numFmtId="167" fontId="7" fillId="0" borderId="8" xfId="1" applyNumberFormat="1" applyFont="1" applyFill="1" applyBorder="1"/>
    <xf numFmtId="166" fontId="7" fillId="0" borderId="8" xfId="1" applyNumberFormat="1" applyFont="1" applyBorder="1" applyAlignment="1">
      <alignment horizontal="right"/>
    </xf>
    <xf numFmtId="166" fontId="4" fillId="0" borderId="8" xfId="1" applyNumberFormat="1" applyFont="1" applyBorder="1" applyAlignment="1">
      <alignment horizontal="right"/>
    </xf>
    <xf numFmtId="167" fontId="4" fillId="0" borderId="8" xfId="1" applyNumberFormat="1" applyFont="1" applyFill="1" applyBorder="1"/>
    <xf numFmtId="2" fontId="7" fillId="0" borderId="8" xfId="1" applyNumberFormat="1" applyFont="1" applyFill="1" applyBorder="1"/>
    <xf numFmtId="165" fontId="4" fillId="0" borderId="8" xfId="1" applyNumberFormat="1" applyFont="1" applyBorder="1" applyAlignment="1">
      <alignment horizontal="right" vertical="center"/>
    </xf>
    <xf numFmtId="166" fontId="4" fillId="0" borderId="8" xfId="1" applyNumberFormat="1" applyFont="1" applyBorder="1" applyAlignment="1">
      <alignment horizontal="left" indent="1"/>
    </xf>
    <xf numFmtId="166" fontId="4" fillId="0" borderId="8" xfId="1" applyNumberFormat="1" applyFont="1" applyBorder="1" applyAlignment="1">
      <alignment wrapText="1"/>
    </xf>
    <xf numFmtId="43" fontId="5" fillId="0" borderId="0" xfId="0" applyNumberFormat="1" applyFont="1"/>
    <xf numFmtId="165" fontId="7" fillId="0" borderId="7" xfId="1" applyNumberFormat="1" applyFont="1" applyBorder="1" applyAlignment="1">
      <alignment horizontal="right"/>
    </xf>
    <xf numFmtId="0" fontId="4" fillId="0" borderId="9" xfId="0" applyFont="1" applyBorder="1"/>
    <xf numFmtId="0" fontId="4" fillId="0" borderId="10" xfId="0" applyFont="1" applyBorder="1"/>
    <xf numFmtId="168" fontId="4" fillId="2" borderId="6" xfId="0" applyNumberFormat="1" applyFont="1" applyFill="1" applyBorder="1"/>
    <xf numFmtId="0" fontId="4" fillId="0" borderId="6" xfId="0" applyFont="1" applyBorder="1"/>
    <xf numFmtId="168" fontId="8" fillId="2" borderId="8" xfId="0" applyNumberFormat="1" applyFont="1" applyFill="1" applyBorder="1"/>
    <xf numFmtId="166" fontId="8" fillId="0" borderId="8" xfId="1" applyNumberFormat="1" applyFont="1" applyFill="1" applyBorder="1"/>
    <xf numFmtId="168" fontId="9" fillId="2" borderId="8" xfId="0" applyNumberFormat="1" applyFont="1" applyFill="1" applyBorder="1"/>
    <xf numFmtId="0" fontId="7" fillId="0" borderId="8" xfId="0" applyFont="1" applyBorder="1"/>
    <xf numFmtId="167" fontId="9" fillId="0" borderId="8" xfId="0" applyNumberFormat="1" applyFont="1" applyBorder="1"/>
    <xf numFmtId="166" fontId="9" fillId="0" borderId="8" xfId="1" applyNumberFormat="1" applyFont="1" applyBorder="1"/>
    <xf numFmtId="0" fontId="10" fillId="0" borderId="0" xfId="0" applyFont="1"/>
    <xf numFmtId="0" fontId="4" fillId="0" borderId="8" xfId="0" applyFont="1" applyBorder="1"/>
    <xf numFmtId="168" fontId="9" fillId="2" borderId="7" xfId="0" applyNumberFormat="1" applyFont="1" applyFill="1" applyBorder="1"/>
    <xf numFmtId="167" fontId="9" fillId="0" borderId="7" xfId="0" applyNumberFormat="1" applyFont="1" applyBorder="1"/>
    <xf numFmtId="0" fontId="10" fillId="0" borderId="0" xfId="0" applyFont="1" applyAlignment="1">
      <alignment horizontal="left" indent="3"/>
    </xf>
    <xf numFmtId="168" fontId="10" fillId="0" borderId="0" xfId="0" applyNumberFormat="1" applyFont="1"/>
    <xf numFmtId="0" fontId="11" fillId="0" borderId="0" xfId="0" applyFont="1"/>
    <xf numFmtId="0" fontId="4" fillId="0" borderId="8" xfId="0" applyFont="1" applyBorder="1" applyAlignment="1">
      <alignment horizontal="right"/>
    </xf>
    <xf numFmtId="3" fontId="4" fillId="0" borderId="8" xfId="0" applyNumberFormat="1" applyFont="1" applyBorder="1" applyAlignment="1">
      <alignment horizontal="left" indent="1"/>
    </xf>
    <xf numFmtId="168" fontId="4" fillId="2" borderId="8" xfId="0" applyNumberFormat="1" applyFont="1" applyFill="1" applyBorder="1"/>
    <xf numFmtId="168" fontId="4" fillId="0" borderId="8" xfId="0" applyNumberFormat="1" applyFont="1" applyBorder="1"/>
    <xf numFmtId="0" fontId="7" fillId="0" borderId="8" xfId="0" applyFont="1" applyBorder="1" applyAlignment="1">
      <alignment horizontal="right"/>
    </xf>
    <xf numFmtId="3" fontId="7" fillId="0" borderId="8" xfId="0" applyNumberFormat="1" applyFont="1" applyBorder="1" applyAlignment="1">
      <alignment horizontal="left" indent="1"/>
    </xf>
    <xf numFmtId="168" fontId="7" fillId="2" borderId="8" xfId="0" applyNumberFormat="1" applyFont="1" applyFill="1" applyBorder="1"/>
    <xf numFmtId="168" fontId="7" fillId="0" borderId="8" xfId="0" applyNumberFormat="1" applyFont="1" applyBorder="1"/>
    <xf numFmtId="0" fontId="4" fillId="0" borderId="7" xfId="0" applyFont="1" applyBorder="1" applyAlignment="1">
      <alignment horizontal="right"/>
    </xf>
    <xf numFmtId="3" fontId="4" fillId="0" borderId="7" xfId="0" applyNumberFormat="1" applyFont="1" applyBorder="1" applyAlignment="1">
      <alignment horizontal="left" indent="1"/>
    </xf>
    <xf numFmtId="168" fontId="4" fillId="2" borderId="7" xfId="0" applyNumberFormat="1" applyFont="1" applyFill="1" applyBorder="1"/>
    <xf numFmtId="168" fontId="4" fillId="0" borderId="7" xfId="0" applyNumberFormat="1" applyFont="1" applyBorder="1"/>
    <xf numFmtId="0" fontId="12" fillId="3" borderId="0" xfId="0" applyFont="1" applyFill="1"/>
    <xf numFmtId="49" fontId="14" fillId="3" borderId="15" xfId="1" applyNumberFormat="1" applyFont="1" applyFill="1" applyBorder="1" applyAlignment="1">
      <alignment horizontal="right"/>
    </xf>
    <xf numFmtId="0" fontId="14" fillId="3" borderId="15" xfId="1" applyNumberFormat="1" applyFont="1" applyFill="1" applyBorder="1" applyAlignment="1">
      <alignment horizontal="left" indent="1"/>
    </xf>
    <xf numFmtId="167" fontId="14" fillId="4" borderId="15" xfId="0" applyNumberFormat="1" applyFont="1" applyFill="1" applyBorder="1"/>
    <xf numFmtId="167" fontId="14" fillId="3" borderId="15" xfId="0" applyNumberFormat="1" applyFont="1" applyFill="1" applyBorder="1"/>
    <xf numFmtId="0" fontId="13" fillId="3" borderId="0" xfId="0" applyFont="1" applyFill="1"/>
    <xf numFmtId="49" fontId="14" fillId="3" borderId="8" xfId="1" applyNumberFormat="1" applyFont="1" applyFill="1" applyBorder="1" applyAlignment="1">
      <alignment horizontal="right"/>
    </xf>
    <xf numFmtId="0" fontId="14" fillId="3" borderId="8" xfId="1" applyNumberFormat="1" applyFont="1" applyFill="1" applyBorder="1" applyAlignment="1">
      <alignment horizontal="left" indent="1"/>
    </xf>
    <xf numFmtId="167" fontId="14" fillId="4" borderId="8" xfId="0" applyNumberFormat="1" applyFont="1" applyFill="1" applyBorder="1"/>
    <xf numFmtId="167" fontId="14" fillId="3" borderId="8" xfId="0" applyNumberFormat="1" applyFont="1" applyFill="1" applyBorder="1"/>
    <xf numFmtId="49" fontId="15" fillId="3" borderId="8" xfId="1" applyNumberFormat="1" applyFont="1" applyFill="1" applyBorder="1" applyAlignment="1">
      <alignment horizontal="right"/>
    </xf>
    <xf numFmtId="0" fontId="15" fillId="3" borderId="8" xfId="1" applyNumberFormat="1" applyFont="1" applyFill="1" applyBorder="1" applyAlignment="1">
      <alignment horizontal="left" indent="1"/>
    </xf>
    <xf numFmtId="167" fontId="15" fillId="4" borderId="8" xfId="0" applyNumberFormat="1" applyFont="1" applyFill="1" applyBorder="1"/>
    <xf numFmtId="167" fontId="15" fillId="3" borderId="8" xfId="0" applyNumberFormat="1" applyFont="1" applyFill="1" applyBorder="1"/>
    <xf numFmtId="0" fontId="14" fillId="3" borderId="8" xfId="1" applyNumberFormat="1" applyFont="1" applyFill="1" applyBorder="1" applyAlignment="1">
      <alignment horizontal="right"/>
    </xf>
    <xf numFmtId="0" fontId="15" fillId="3" borderId="0" xfId="0" applyFont="1" applyFill="1" applyAlignment="1">
      <alignment horizontal="left" indent="1"/>
    </xf>
    <xf numFmtId="0" fontId="15" fillId="3" borderId="8" xfId="1" applyNumberFormat="1" applyFont="1" applyFill="1" applyBorder="1" applyAlignment="1">
      <alignment horizontal="right"/>
    </xf>
    <xf numFmtId="49" fontId="15" fillId="3" borderId="7" xfId="1" applyNumberFormat="1" applyFont="1" applyFill="1" applyBorder="1" applyAlignment="1">
      <alignment horizontal="right"/>
    </xf>
    <xf numFmtId="0" fontId="15" fillId="3" borderId="7" xfId="1" applyNumberFormat="1" applyFont="1" applyFill="1" applyBorder="1" applyAlignment="1">
      <alignment horizontal="left" indent="1"/>
    </xf>
    <xf numFmtId="167" fontId="15" fillId="4" borderId="7" xfId="0" applyNumberFormat="1" applyFont="1" applyFill="1" applyBorder="1"/>
    <xf numFmtId="167" fontId="15" fillId="3" borderId="7" xfId="0" applyNumberFormat="1" applyFont="1" applyFill="1" applyBorder="1"/>
    <xf numFmtId="0" fontId="12" fillId="3" borderId="0" xfId="0" applyFont="1" applyFill="1" applyAlignment="1">
      <alignment horizontal="left"/>
    </xf>
    <xf numFmtId="3" fontId="13" fillId="3" borderId="8" xfId="0" applyNumberFormat="1" applyFont="1" applyFill="1" applyBorder="1"/>
    <xf numFmtId="167" fontId="12" fillId="3" borderId="0" xfId="0" applyNumberFormat="1" applyFont="1" applyFill="1"/>
    <xf numFmtId="168" fontId="13" fillId="3" borderId="0" xfId="0" applyNumberFormat="1" applyFont="1" applyFill="1"/>
    <xf numFmtId="3" fontId="13" fillId="3" borderId="0" xfId="0" applyNumberFormat="1" applyFont="1" applyFill="1"/>
    <xf numFmtId="0" fontId="4" fillId="0" borderId="0" xfId="0" applyFont="1"/>
    <xf numFmtId="0" fontId="7" fillId="0" borderId="0" xfId="0" applyFont="1"/>
    <xf numFmtId="17" fontId="4" fillId="0" borderId="2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left" indent="1"/>
    </xf>
    <xf numFmtId="168" fontId="4" fillId="2" borderId="19" xfId="0" applyNumberFormat="1" applyFont="1" applyFill="1" applyBorder="1"/>
    <xf numFmtId="168" fontId="4" fillId="0" borderId="20" xfId="0" applyNumberFormat="1" applyFont="1" applyBorder="1"/>
    <xf numFmtId="3" fontId="4" fillId="0" borderId="11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left" indent="3"/>
    </xf>
    <xf numFmtId="168" fontId="4" fillId="2" borderId="11" xfId="0" applyNumberFormat="1" applyFont="1" applyFill="1" applyBorder="1"/>
    <xf numFmtId="3" fontId="7" fillId="0" borderId="13" xfId="0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left" indent="6"/>
    </xf>
    <xf numFmtId="168" fontId="7" fillId="2" borderId="13" xfId="0" applyNumberFormat="1" applyFont="1" applyFill="1" applyBorder="1"/>
    <xf numFmtId="168" fontId="7" fillId="0" borderId="7" xfId="0" applyNumberFormat="1" applyFont="1" applyBorder="1"/>
    <xf numFmtId="3" fontId="4" fillId="0" borderId="18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left" indent="1"/>
    </xf>
    <xf numFmtId="168" fontId="4" fillId="2" borderId="18" xfId="0" applyNumberFormat="1" applyFont="1" applyFill="1" applyBorder="1"/>
    <xf numFmtId="168" fontId="4" fillId="0" borderId="15" xfId="0" applyNumberFormat="1" applyFont="1" applyBorder="1"/>
    <xf numFmtId="0" fontId="7" fillId="0" borderId="11" xfId="0" applyFont="1" applyBorder="1" applyAlignment="1">
      <alignment horizontal="right"/>
    </xf>
    <xf numFmtId="0" fontId="7" fillId="0" borderId="11" xfId="0" applyFont="1" applyBorder="1" applyAlignment="1">
      <alignment horizontal="left" indent="5"/>
    </xf>
    <xf numFmtId="168" fontId="7" fillId="2" borderId="11" xfId="0" applyNumberFormat="1" applyFont="1" applyFill="1" applyBorder="1"/>
    <xf numFmtId="3" fontId="7" fillId="0" borderId="11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left" indent="5"/>
    </xf>
    <xf numFmtId="3" fontId="7" fillId="0" borderId="13" xfId="0" applyNumberFormat="1" applyFont="1" applyBorder="1" applyAlignment="1">
      <alignment horizontal="left" indent="5"/>
    </xf>
    <xf numFmtId="3" fontId="7" fillId="0" borderId="13" xfId="0" applyNumberFormat="1" applyFont="1" applyBorder="1" applyAlignment="1">
      <alignment horizontal="left" indent="1"/>
    </xf>
    <xf numFmtId="0" fontId="7" fillId="0" borderId="0" xfId="0" applyFont="1" applyAlignment="1">
      <alignment horizontal="left"/>
    </xf>
    <xf numFmtId="3" fontId="7" fillId="0" borderId="0" xfId="0" applyNumberFormat="1" applyFont="1"/>
    <xf numFmtId="168" fontId="7" fillId="0" borderId="0" xfId="0" applyNumberFormat="1" applyFont="1"/>
    <xf numFmtId="0" fontId="0" fillId="3" borderId="0" xfId="0" applyFill="1"/>
    <xf numFmtId="166" fontId="0" fillId="3" borderId="0" xfId="1" applyNumberFormat="1" applyFont="1" applyFill="1"/>
    <xf numFmtId="17" fontId="4" fillId="0" borderId="7" xfId="0" applyNumberFormat="1" applyFont="1" applyBorder="1" applyAlignment="1">
      <alignment horizontal="center" vertical="center"/>
    </xf>
    <xf numFmtId="167" fontId="4" fillId="0" borderId="0" xfId="0" applyNumberFormat="1" applyFont="1"/>
    <xf numFmtId="3" fontId="4" fillId="0" borderId="0" xfId="0" applyNumberFormat="1" applyFont="1"/>
    <xf numFmtId="168" fontId="4" fillId="0" borderId="0" xfId="0" applyNumberFormat="1" applyFont="1"/>
    <xf numFmtId="0" fontId="17" fillId="3" borderId="0" xfId="0" applyFont="1" applyFill="1"/>
    <xf numFmtId="0" fontId="14" fillId="4" borderId="6" xfId="0" applyFont="1" applyFill="1" applyBorder="1" applyAlignment="1">
      <alignment horizontal="right" vertical="center"/>
    </xf>
    <xf numFmtId="17" fontId="14" fillId="3" borderId="2" xfId="0" applyNumberFormat="1" applyFont="1" applyFill="1" applyBorder="1" applyAlignment="1">
      <alignment horizontal="center" vertical="center"/>
    </xf>
    <xf numFmtId="0" fontId="15" fillId="3" borderId="0" xfId="0" applyFont="1" applyFill="1"/>
    <xf numFmtId="0" fontId="15" fillId="3" borderId="0" xfId="0" applyFont="1" applyFill="1" applyAlignment="1">
      <alignment horizontal="left"/>
    </xf>
    <xf numFmtId="166" fontId="15" fillId="3" borderId="0" xfId="1" applyNumberFormat="1" applyFont="1" applyFill="1"/>
    <xf numFmtId="164" fontId="15" fillId="3" borderId="0" xfId="0" applyNumberFormat="1" applyFont="1" applyFill="1"/>
    <xf numFmtId="43" fontId="15" fillId="3" borderId="0" xfId="0" applyNumberFormat="1" applyFont="1" applyFill="1"/>
    <xf numFmtId="0" fontId="16" fillId="3" borderId="9" xfId="0" applyFont="1" applyFill="1" applyBorder="1" applyAlignment="1">
      <alignment vertical="center"/>
    </xf>
    <xf numFmtId="0" fontId="18" fillId="3" borderId="2" xfId="0" applyFont="1" applyFill="1" applyBorder="1"/>
    <xf numFmtId="0" fontId="19" fillId="3" borderId="0" xfId="0" applyFont="1" applyFill="1"/>
    <xf numFmtId="166" fontId="18" fillId="3" borderId="5" xfId="1" applyNumberFormat="1" applyFont="1" applyFill="1" applyBorder="1"/>
    <xf numFmtId="166" fontId="18" fillId="5" borderId="2" xfId="1" applyNumberFormat="1" applyFont="1" applyFill="1" applyBorder="1"/>
    <xf numFmtId="0" fontId="19" fillId="3" borderId="8" xfId="0" applyFont="1" applyFill="1" applyBorder="1"/>
    <xf numFmtId="166" fontId="19" fillId="3" borderId="12" xfId="1" applyNumberFormat="1" applyFont="1" applyFill="1" applyBorder="1"/>
    <xf numFmtId="166" fontId="19" fillId="5" borderId="8" xfId="1" applyNumberFormat="1" applyFont="1" applyFill="1" applyBorder="1"/>
    <xf numFmtId="166" fontId="19" fillId="3" borderId="9" xfId="1" applyNumberFormat="1" applyFont="1" applyFill="1" applyBorder="1"/>
    <xf numFmtId="166" fontId="19" fillId="3" borderId="6" xfId="1" applyNumberFormat="1" applyFont="1" applyFill="1" applyBorder="1"/>
    <xf numFmtId="0" fontId="19" fillId="3" borderId="8" xfId="0" applyFont="1" applyFill="1" applyBorder="1" applyAlignment="1">
      <alignment horizontal="left" wrapText="1" indent="1"/>
    </xf>
    <xf numFmtId="0" fontId="18" fillId="3" borderId="8" xfId="0" applyFont="1" applyFill="1" applyBorder="1" applyAlignment="1">
      <alignment horizontal="left"/>
    </xf>
    <xf numFmtId="0" fontId="18" fillId="3" borderId="6" xfId="0" applyFont="1" applyFill="1" applyBorder="1"/>
    <xf numFmtId="166" fontId="18" fillId="3" borderId="16" xfId="1" applyNumberFormat="1" applyFont="1" applyFill="1" applyBorder="1"/>
    <xf numFmtId="166" fontId="18" fillId="5" borderId="6" xfId="1" applyNumberFormat="1" applyFont="1" applyFill="1" applyBorder="1"/>
    <xf numFmtId="170" fontId="19" fillId="3" borderId="0" xfId="0" applyNumberFormat="1" applyFont="1" applyFill="1"/>
    <xf numFmtId="0" fontId="19" fillId="3" borderId="10" xfId="0" applyFont="1" applyFill="1" applyBorder="1"/>
    <xf numFmtId="0" fontId="18" fillId="3" borderId="8" xfId="0" applyFont="1" applyFill="1" applyBorder="1"/>
    <xf numFmtId="166" fontId="18" fillId="3" borderId="12" xfId="1" applyNumberFormat="1" applyFont="1" applyFill="1" applyBorder="1"/>
    <xf numFmtId="166" fontId="18" fillId="5" borderId="8" xfId="1" applyNumberFormat="1" applyFont="1" applyFill="1" applyBorder="1"/>
    <xf numFmtId="43" fontId="19" fillId="3" borderId="0" xfId="0" applyNumberFormat="1" applyFont="1" applyFill="1"/>
    <xf numFmtId="0" fontId="20" fillId="3" borderId="2" xfId="0" applyFont="1" applyFill="1" applyBorder="1"/>
    <xf numFmtId="166" fontId="20" fillId="5" borderId="2" xfId="1" applyNumberFormat="1" applyFont="1" applyFill="1" applyBorder="1"/>
    <xf numFmtId="0" fontId="20" fillId="3" borderId="10" xfId="0" applyFont="1" applyFill="1" applyBorder="1"/>
    <xf numFmtId="167" fontId="20" fillId="3" borderId="10" xfId="0" applyNumberFormat="1" applyFont="1" applyFill="1" applyBorder="1"/>
    <xf numFmtId="0" fontId="20" fillId="3" borderId="0" xfId="0" applyFont="1" applyFill="1"/>
    <xf numFmtId="0" fontId="20" fillId="3" borderId="1" xfId="0" applyFont="1" applyFill="1" applyBorder="1"/>
    <xf numFmtId="0" fontId="21" fillId="3" borderId="9" xfId="0" applyFont="1" applyFill="1" applyBorder="1" applyAlignment="1">
      <alignment vertical="center"/>
    </xf>
    <xf numFmtId="0" fontId="21" fillId="3" borderId="16" xfId="0" applyFont="1" applyFill="1" applyBorder="1" applyAlignment="1">
      <alignment vertical="center"/>
    </xf>
    <xf numFmtId="0" fontId="21" fillId="3" borderId="11" xfId="0" applyFont="1" applyFill="1" applyBorder="1" applyAlignment="1">
      <alignment vertical="center"/>
    </xf>
    <xf numFmtId="0" fontId="21" fillId="3" borderId="12" xfId="0" applyFont="1" applyFill="1" applyBorder="1" applyAlignment="1">
      <alignment vertical="center"/>
    </xf>
    <xf numFmtId="0" fontId="21" fillId="5" borderId="10" xfId="0" applyFont="1" applyFill="1" applyBorder="1" applyAlignment="1">
      <alignment horizontal="center" vertical="center"/>
    </xf>
    <xf numFmtId="169" fontId="21" fillId="3" borderId="8" xfId="0" applyNumberFormat="1" applyFont="1" applyFill="1" applyBorder="1" applyAlignment="1">
      <alignment horizontal="center" vertical="center"/>
    </xf>
    <xf numFmtId="169" fontId="21" fillId="3" borderId="7" xfId="0" applyNumberFormat="1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left" vertical="center"/>
    </xf>
    <xf numFmtId="166" fontId="23" fillId="5" borderId="6" xfId="1" applyNumberFormat="1" applyFont="1" applyFill="1" applyBorder="1"/>
    <xf numFmtId="166" fontId="24" fillId="3" borderId="6" xfId="1" applyNumberFormat="1" applyFont="1" applyFill="1" applyBorder="1"/>
    <xf numFmtId="0" fontId="21" fillId="3" borderId="6" xfId="0" applyFont="1" applyFill="1" applyBorder="1"/>
    <xf numFmtId="0" fontId="21" fillId="3" borderId="8" xfId="0" applyFont="1" applyFill="1" applyBorder="1"/>
    <xf numFmtId="166" fontId="25" fillId="3" borderId="8" xfId="1" applyNumberFormat="1" applyFont="1" applyFill="1" applyBorder="1" applyAlignment="1">
      <alignment vertical="center"/>
    </xf>
    <xf numFmtId="166" fontId="25" fillId="5" borderId="8" xfId="1" applyNumberFormat="1" applyFont="1" applyFill="1" applyBorder="1" applyAlignment="1">
      <alignment vertical="center"/>
    </xf>
    <xf numFmtId="0" fontId="21" fillId="3" borderId="8" xfId="0" applyFont="1" applyFill="1" applyBorder="1" applyAlignment="1">
      <alignment horizontal="left" wrapText="1" indent="2"/>
    </xf>
    <xf numFmtId="166" fontId="21" fillId="5" borderId="8" xfId="1" applyNumberFormat="1" applyFont="1" applyFill="1" applyBorder="1" applyAlignment="1">
      <alignment horizontal="right"/>
    </xf>
    <xf numFmtId="166" fontId="21" fillId="3" borderId="8" xfId="1" applyNumberFormat="1" applyFont="1" applyFill="1" applyBorder="1"/>
    <xf numFmtId="0" fontId="22" fillId="3" borderId="8" xfId="0" applyFont="1" applyFill="1" applyBorder="1"/>
    <xf numFmtId="0" fontId="22" fillId="3" borderId="8" xfId="0" applyFont="1" applyFill="1" applyBorder="1" applyAlignment="1">
      <alignment horizontal="left" indent="4"/>
    </xf>
    <xf numFmtId="166" fontId="22" fillId="5" borderId="8" xfId="1" applyNumberFormat="1" applyFont="1" applyFill="1" applyBorder="1" applyAlignment="1">
      <alignment vertical="center"/>
    </xf>
    <xf numFmtId="166" fontId="22" fillId="3" borderId="8" xfId="1" applyNumberFormat="1" applyFont="1" applyFill="1" applyBorder="1"/>
    <xf numFmtId="0" fontId="21" fillId="3" borderId="8" xfId="0" applyFont="1" applyFill="1" applyBorder="1" applyAlignment="1">
      <alignment horizontal="left" indent="2"/>
    </xf>
    <xf numFmtId="166" fontId="21" fillId="5" borderId="8" xfId="1" applyNumberFormat="1" applyFont="1" applyFill="1" applyBorder="1" applyAlignment="1">
      <alignment vertical="center"/>
    </xf>
    <xf numFmtId="166" fontId="25" fillId="3" borderId="8" xfId="1" applyNumberFormat="1" applyFont="1" applyFill="1" applyBorder="1"/>
    <xf numFmtId="0" fontId="21" fillId="3" borderId="8" xfId="0" applyFont="1" applyFill="1" applyBorder="1" applyAlignment="1">
      <alignment horizontal="left" vertical="center"/>
    </xf>
    <xf numFmtId="0" fontId="21" fillId="3" borderId="7" xfId="0" applyFont="1" applyFill="1" applyBorder="1"/>
    <xf numFmtId="166" fontId="25" fillId="5" borderId="7" xfId="1" applyNumberFormat="1" applyFont="1" applyFill="1" applyBorder="1" applyAlignment="1">
      <alignment vertical="center"/>
    </xf>
    <xf numFmtId="166" fontId="25" fillId="3" borderId="7" xfId="1" applyNumberFormat="1" applyFont="1" applyFill="1" applyBorder="1"/>
    <xf numFmtId="0" fontId="0" fillId="0" borderId="1" xfId="0" applyBorder="1"/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167" fontId="7" fillId="2" borderId="2" xfId="1" applyNumberFormat="1" applyFont="1" applyFill="1" applyBorder="1" applyAlignment="1">
      <alignment horizontal="center" vertical="center"/>
    </xf>
    <xf numFmtId="167" fontId="7" fillId="0" borderId="2" xfId="1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3" fontId="4" fillId="0" borderId="17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left" indent="1"/>
    </xf>
    <xf numFmtId="0" fontId="26" fillId="0" borderId="0" xfId="0" applyFont="1"/>
    <xf numFmtId="167" fontId="20" fillId="3" borderId="16" xfId="0" applyNumberFormat="1" applyFont="1" applyFill="1" applyBorder="1"/>
    <xf numFmtId="0" fontId="19" fillId="3" borderId="12" xfId="0" applyFont="1" applyFill="1" applyBorder="1"/>
    <xf numFmtId="170" fontId="19" fillId="3" borderId="12" xfId="0" applyNumberFormat="1" applyFont="1" applyFill="1" applyBorder="1"/>
    <xf numFmtId="0" fontId="0" fillId="3" borderId="13" xfId="0" applyFill="1" applyBorder="1" applyAlignment="1">
      <alignment horizontal="left"/>
    </xf>
    <xf numFmtId="0" fontId="0" fillId="3" borderId="1" xfId="0" applyFill="1" applyBorder="1"/>
    <xf numFmtId="0" fontId="0" fillId="3" borderId="14" xfId="0" applyFill="1" applyBorder="1"/>
    <xf numFmtId="0" fontId="22" fillId="3" borderId="2" xfId="0" applyFont="1" applyFill="1" applyBorder="1"/>
    <xf numFmtId="0" fontId="21" fillId="5" borderId="2" xfId="0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7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9" fillId="0" borderId="11" xfId="0" applyFont="1" applyBorder="1" applyAlignment="1">
      <alignment horizontal="left" indent="3"/>
    </xf>
    <xf numFmtId="0" fontId="9" fillId="0" borderId="12" xfId="0" applyFont="1" applyBorder="1" applyAlignment="1">
      <alignment horizontal="left" indent="3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 indent="3"/>
    </xf>
    <xf numFmtId="0" fontId="9" fillId="0" borderId="14" xfId="0" applyFont="1" applyBorder="1" applyAlignment="1">
      <alignment horizontal="left" indent="3"/>
    </xf>
    <xf numFmtId="0" fontId="4" fillId="0" borderId="2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9" xfId="2" applyFont="1" applyBorder="1" applyAlignment="1">
      <alignment horizontal="center" wrapText="1"/>
    </xf>
    <xf numFmtId="0" fontId="4" fillId="0" borderId="16" xfId="2" applyFont="1" applyBorder="1" applyAlignment="1">
      <alignment horizontal="center" wrapText="1"/>
    </xf>
    <xf numFmtId="0" fontId="4" fillId="0" borderId="11" xfId="2" applyFont="1" applyBorder="1" applyAlignment="1">
      <alignment horizontal="center" wrapText="1"/>
    </xf>
    <xf numFmtId="0" fontId="4" fillId="0" borderId="12" xfId="2" applyFont="1" applyBorder="1" applyAlignment="1">
      <alignment horizontal="center" wrapText="1"/>
    </xf>
    <xf numFmtId="0" fontId="21" fillId="3" borderId="2" xfId="0" applyFont="1" applyFill="1" applyBorder="1" applyAlignment="1">
      <alignment horizontal="center"/>
    </xf>
    <xf numFmtId="0" fontId="21" fillId="3" borderId="3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171" fontId="19" fillId="3" borderId="0" xfId="0" applyNumberFormat="1" applyFont="1" applyFill="1"/>
    <xf numFmtId="0" fontId="4" fillId="0" borderId="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C0D3EEDA-91CB-48C7-9F6E-E333F58E0C0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WS"/>
        </a:p>
      </c:txPr>
    </c:title>
    <c:autoTitleDeleted val="0"/>
    <c:plotArea>
      <c:layout>
        <c:manualLayout>
          <c:layoutTarget val="inner"/>
          <c:xMode val="edge"/>
          <c:yMode val="edge"/>
          <c:x val="0.13966929133858269"/>
          <c:y val="0.16483514104069052"/>
          <c:w val="0.84206790280247223"/>
          <c:h val="0.62293542298944715"/>
        </c:manualLayout>
      </c:layout>
      <c:barChart>
        <c:barDir val="col"/>
        <c:grouping val="stacked"/>
        <c:varyColors val="0"/>
        <c:ser>
          <c:idx val="0"/>
          <c:order val="0"/>
          <c:tx>
            <c:v>Faalapotopotoga ma Faletupe i fafo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0"/>
              <c:pt idx="0">
                <c:v>Iuni 18</c:v>
              </c:pt>
              <c:pt idx="1">
                <c:v>Setema 18</c:v>
              </c:pt>
              <c:pt idx="2">
                <c:v>Tesema 18</c:v>
              </c:pt>
              <c:pt idx="3">
                <c:v>Mati 19</c:v>
              </c:pt>
              <c:pt idx="4">
                <c:v>Iuni 19</c:v>
              </c:pt>
              <c:pt idx="5">
                <c:v>Setema 19</c:v>
              </c:pt>
              <c:pt idx="6">
                <c:v>Tesema 19</c:v>
              </c:pt>
              <c:pt idx="7">
                <c:v>Mati 20</c:v>
              </c:pt>
              <c:pt idx="8">
                <c:v>Iuni 20</c:v>
              </c:pt>
              <c:pt idx="9">
                <c:v>Setema 20</c:v>
              </c:pt>
            </c:strLit>
          </c:cat>
          <c:val>
            <c:numLit>
              <c:formatCode>_(* #,##0.0_);_(* \(#,##0.0\);_(* "-"??_);_(@_)</c:formatCode>
              <c:ptCount val="10"/>
              <c:pt idx="0">
                <c:v>562.99741607924375</c:v>
              </c:pt>
              <c:pt idx="1">
                <c:v>560.08687167115784</c:v>
              </c:pt>
              <c:pt idx="2">
                <c:v>553.45953639330332</c:v>
              </c:pt>
              <c:pt idx="3">
                <c:v>548.92489157499233</c:v>
              </c:pt>
              <c:pt idx="4">
                <c:v>544.21186518833724</c:v>
              </c:pt>
              <c:pt idx="5">
                <c:v>552.93531265229092</c:v>
              </c:pt>
              <c:pt idx="6">
                <c:v>550.53436901652481</c:v>
              </c:pt>
              <c:pt idx="7">
                <c:v>590.7503523875132</c:v>
              </c:pt>
              <c:pt idx="8">
                <c:v>540.61380977780743</c:v>
              </c:pt>
              <c:pt idx="9">
                <c:v>555.19353734226627</c:v>
              </c:pt>
            </c:numLit>
          </c:val>
          <c:extLst>
            <c:ext xmlns:c16="http://schemas.microsoft.com/office/drawing/2014/chart" uri="{C3380CC4-5D6E-409C-BE32-E72D297353CC}">
              <c16:uniqueId val="{00000000-6EB8-43EF-9CBC-A2EF3BFF2B69}"/>
            </c:ext>
          </c:extLst>
        </c:ser>
        <c:ser>
          <c:idx val="1"/>
          <c:order val="1"/>
          <c:tx>
            <c:v>Malo ma Atunuu I Fafo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0"/>
              <c:pt idx="0">
                <c:v>Iuni 18</c:v>
              </c:pt>
              <c:pt idx="1">
                <c:v>Setema 18</c:v>
              </c:pt>
              <c:pt idx="2">
                <c:v>Tesema 18</c:v>
              </c:pt>
              <c:pt idx="3">
                <c:v>Mati 19</c:v>
              </c:pt>
              <c:pt idx="4">
                <c:v>Iuni 19</c:v>
              </c:pt>
              <c:pt idx="5">
                <c:v>Setema 19</c:v>
              </c:pt>
              <c:pt idx="6">
                <c:v>Tesema 19</c:v>
              </c:pt>
              <c:pt idx="7">
                <c:v>Mati 20</c:v>
              </c:pt>
              <c:pt idx="8">
                <c:v>Iuni 20</c:v>
              </c:pt>
              <c:pt idx="9">
                <c:v>Setema 20</c:v>
              </c:pt>
            </c:strLit>
          </c:cat>
          <c:val>
            <c:numLit>
              <c:formatCode>General</c:formatCode>
              <c:ptCount val="10"/>
            </c:numLit>
          </c:val>
          <c:extLst>
            <c:ext xmlns:c16="http://schemas.microsoft.com/office/drawing/2014/chart" uri="{C3380CC4-5D6E-409C-BE32-E72D297353CC}">
              <c16:uniqueId val="{00000001-6EB8-43EF-9CBC-A2EF3BFF2B69}"/>
            </c:ext>
          </c:extLst>
        </c:ser>
        <c:ser>
          <c:idx val="2"/>
          <c:order val="2"/>
          <c:tx>
            <c:v>Aofaiga O Nonogatupe i Samoa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10"/>
              <c:pt idx="0">
                <c:v>Iuni 18</c:v>
              </c:pt>
              <c:pt idx="1">
                <c:v>Setema 18</c:v>
              </c:pt>
              <c:pt idx="2">
                <c:v>Tesema 18</c:v>
              </c:pt>
              <c:pt idx="3">
                <c:v>Mati 19</c:v>
              </c:pt>
              <c:pt idx="4">
                <c:v>Iuni 19</c:v>
              </c:pt>
              <c:pt idx="5">
                <c:v>Setema 19</c:v>
              </c:pt>
              <c:pt idx="6">
                <c:v>Tesema 19</c:v>
              </c:pt>
              <c:pt idx="7">
                <c:v>Mati 20</c:v>
              </c:pt>
              <c:pt idx="8">
                <c:v>Iuni 20</c:v>
              </c:pt>
              <c:pt idx="9">
                <c:v>Setema 20</c:v>
              </c:pt>
            </c:strLit>
          </c:cat>
          <c:val>
            <c:numLit>
              <c:formatCode>General</c:formatCode>
              <c:ptCount val="10"/>
            </c:numLit>
          </c:val>
          <c:extLst>
            <c:ext xmlns:c16="http://schemas.microsoft.com/office/drawing/2014/chart" uri="{C3380CC4-5D6E-409C-BE32-E72D297353CC}">
              <c16:uniqueId val="{00000002-6EB8-43EF-9CBC-A2EF3BFF2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3"/>
        <c:overlap val="100"/>
        <c:axId val="1752183904"/>
        <c:axId val="1752184448"/>
      </c:barChart>
      <c:catAx>
        <c:axId val="175218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1752184448"/>
        <c:crosses val="autoZero"/>
        <c:auto val="1"/>
        <c:lblAlgn val="ctr"/>
        <c:lblOffset val="100"/>
        <c:tickLblSkip val="1"/>
        <c:noMultiLvlLbl val="1"/>
      </c:catAx>
      <c:valAx>
        <c:axId val="175218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1752183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5691118750407052E-2"/>
          <c:y val="0.89831203759731093"/>
          <c:w val="0.94299189459976318"/>
          <c:h val="0.10053988978096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WS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W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328083</xdr:colOff>
      <xdr:row>2</xdr:row>
      <xdr:rowOff>211667</xdr:rowOff>
    </xdr:from>
    <xdr:to>
      <xdr:col>32</xdr:col>
      <xdr:colOff>550333</xdr:colOff>
      <xdr:row>11</xdr:row>
      <xdr:rowOff>412750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D3E421F-DD6F-4C64-B9D0-5ADBE4F25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0.19319</cdr:x>
      <cdr:y>0.04526</cdr:y>
    </cdr:from>
    <cdr:to>
      <cdr:x>0.83175</cdr:x>
      <cdr:y>0.12414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40884" y="167216"/>
          <a:ext cx="3771018" cy="29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NZ" sz="1800" b="1"/>
            <a:t>Nonogatupe</a:t>
          </a:r>
          <a:r>
            <a:rPr lang="en-NZ" sz="1800" b="1" baseline="0"/>
            <a:t> ale Malo</a:t>
          </a:r>
          <a:endParaRPr lang="en-NZ" sz="1800" b="1"/>
        </a:p>
      </cdr:txBody>
    </cdr:sp>
  </cdr:relSizeAnchor>
  <cdr:relSizeAnchor xmlns:cdr="http://schemas.openxmlformats.org/drawingml/2006/chartDrawing">
    <cdr:from>
      <cdr:x>0</cdr:x>
      <cdr:y>0.2982</cdr:y>
    </cdr:from>
    <cdr:to>
      <cdr:x>0.06452</cdr:x>
      <cdr:y>0.70496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101725"/>
          <a:ext cx="381000" cy="15028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0.00717</cdr:x>
      <cdr:y>0.34426</cdr:y>
    </cdr:from>
    <cdr:to>
      <cdr:x>0.05735</cdr:x>
      <cdr:y>0.53022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4695" y="1133475"/>
          <a:ext cx="312801" cy="612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/>
        <a:lstStyle xmlns:a="http://schemas.openxmlformats.org/drawingml/2006/main"/>
        <a:p xmlns:a="http://schemas.openxmlformats.org/drawingml/2006/main">
          <a:r>
            <a:rPr lang="en-US" sz="1100" b="1"/>
            <a:t>Miliona</a:t>
          </a:r>
          <a:r>
            <a:rPr lang="en-US" sz="1100" b="1" baseline="0"/>
            <a:t> $</a:t>
          </a:r>
          <a:endParaRPr lang="en-US" sz="11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DA476-E653-449E-AE23-6298A323D98B}">
  <sheetPr>
    <pageSetUpPr fitToPage="1"/>
  </sheetPr>
  <dimension ref="A1:V56"/>
  <sheetViews>
    <sheetView tabSelected="1" zoomScaleNormal="100" workbookViewId="0">
      <pane xSplit="5" ySplit="4" topLeftCell="F5" activePane="bottomRight" state="frozen"/>
      <selection activeCell="F24" sqref="F24"/>
      <selection pane="topRight" activeCell="F24" sqref="F24"/>
      <selection pane="bottomLeft" activeCell="F24" sqref="F24"/>
      <selection pane="bottomRight" activeCell="Q12" sqref="Q12"/>
    </sheetView>
  </sheetViews>
  <sheetFormatPr defaultColWidth="9.140625" defaultRowHeight="15" x14ac:dyDescent="0.25"/>
  <cols>
    <col min="1" max="1" width="8" customWidth="1"/>
    <col min="2" max="2" width="45.85546875" customWidth="1"/>
    <col min="3" max="5" width="16.28515625" customWidth="1"/>
    <col min="6" max="17" width="12" customWidth="1"/>
    <col min="18" max="18" width="11.85546875" bestFit="1" customWidth="1"/>
    <col min="22" max="22" width="13.85546875" bestFit="1" customWidth="1"/>
  </cols>
  <sheetData>
    <row r="1" spans="1:20" ht="21" x14ac:dyDescent="0.25">
      <c r="A1" s="1" t="s">
        <v>0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20" ht="14.45" customHeight="1" x14ac:dyDescent="0.25">
      <c r="A2" s="195" t="s">
        <v>1</v>
      </c>
      <c r="B2" s="195"/>
      <c r="C2" s="196" t="s">
        <v>3</v>
      </c>
      <c r="D2" s="196"/>
      <c r="E2" s="197"/>
      <c r="F2" s="200" t="s">
        <v>4</v>
      </c>
      <c r="G2" s="201"/>
      <c r="H2" s="201"/>
      <c r="I2" s="202"/>
      <c r="J2" s="200" t="s">
        <v>5</v>
      </c>
      <c r="K2" s="201"/>
      <c r="L2" s="201"/>
      <c r="M2" s="202"/>
      <c r="N2" s="203" t="s">
        <v>6</v>
      </c>
      <c r="O2" s="203"/>
      <c r="P2" s="203"/>
      <c r="Q2" s="203"/>
    </row>
    <row r="3" spans="1:20" ht="19.5" customHeight="1" x14ac:dyDescent="0.25">
      <c r="A3" s="195"/>
      <c r="B3" s="195"/>
      <c r="C3" s="204" t="s">
        <v>4</v>
      </c>
      <c r="D3" s="204" t="s">
        <v>5</v>
      </c>
      <c r="E3" s="204" t="s">
        <v>6</v>
      </c>
      <c r="F3" s="198">
        <v>44805</v>
      </c>
      <c r="G3" s="198">
        <v>44896</v>
      </c>
      <c r="H3" s="198">
        <v>44986</v>
      </c>
      <c r="I3" s="198">
        <v>45078</v>
      </c>
      <c r="J3" s="198">
        <v>45170</v>
      </c>
      <c r="K3" s="198">
        <v>45261</v>
      </c>
      <c r="L3" s="198">
        <v>45352</v>
      </c>
      <c r="M3" s="198">
        <v>45444</v>
      </c>
      <c r="N3" s="198">
        <v>45536</v>
      </c>
      <c r="O3" s="198">
        <v>45627</v>
      </c>
      <c r="P3" s="198">
        <v>45717</v>
      </c>
      <c r="Q3" s="198">
        <v>45809</v>
      </c>
    </row>
    <row r="4" spans="1:20" s="4" customFormat="1" ht="13.9" customHeight="1" x14ac:dyDescent="0.25">
      <c r="A4" s="3"/>
      <c r="B4" s="3" t="s">
        <v>159</v>
      </c>
      <c r="C4" s="205"/>
      <c r="D4" s="205"/>
      <c r="E4" s="205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</row>
    <row r="5" spans="1:20" s="4" customFormat="1" ht="18" customHeight="1" x14ac:dyDescent="0.25">
      <c r="A5" s="5">
        <v>1</v>
      </c>
      <c r="B5" s="6" t="s">
        <v>7</v>
      </c>
      <c r="C5" s="7">
        <v>898.84500042000002</v>
      </c>
      <c r="D5" s="7">
        <v>1154.5748825400001</v>
      </c>
      <c r="E5" s="7">
        <v>1064.85049639</v>
      </c>
      <c r="F5" s="8">
        <v>186.13503264999997</v>
      </c>
      <c r="G5" s="8">
        <v>225.30332195999998</v>
      </c>
      <c r="H5" s="8">
        <v>233.09923057000003</v>
      </c>
      <c r="I5" s="8">
        <v>254.30741523999998</v>
      </c>
      <c r="J5" s="8">
        <v>247.86714081999997</v>
      </c>
      <c r="K5" s="8">
        <v>261.59578756999997</v>
      </c>
      <c r="L5" s="8">
        <v>259.20315411999997</v>
      </c>
      <c r="M5" s="8">
        <v>385.90880003000001</v>
      </c>
      <c r="N5" s="8">
        <v>240.97688069999998</v>
      </c>
      <c r="O5" s="8">
        <v>284.61985628999997</v>
      </c>
      <c r="P5" s="8">
        <v>269.80249082</v>
      </c>
      <c r="Q5" s="8">
        <v>269.45126857999998</v>
      </c>
      <c r="R5" s="9"/>
      <c r="S5" s="10"/>
      <c r="T5" s="10"/>
    </row>
    <row r="6" spans="1:20" s="15" customFormat="1" ht="18" customHeight="1" x14ac:dyDescent="0.25">
      <c r="A6" s="11">
        <v>11</v>
      </c>
      <c r="B6" s="12" t="s">
        <v>8</v>
      </c>
      <c r="C6" s="13">
        <v>673.93480106999993</v>
      </c>
      <c r="D6" s="13">
        <v>784.86540453999999</v>
      </c>
      <c r="E6" s="13">
        <v>835.54864943000007</v>
      </c>
      <c r="F6" s="14">
        <v>155.60016144999997</v>
      </c>
      <c r="G6" s="14">
        <v>181.62499208999998</v>
      </c>
      <c r="H6" s="14">
        <v>166.97882255000002</v>
      </c>
      <c r="I6" s="14">
        <v>169.73082497999999</v>
      </c>
      <c r="J6" s="14">
        <v>184.21397413999998</v>
      </c>
      <c r="K6" s="14">
        <v>217.35587734000001</v>
      </c>
      <c r="L6" s="14">
        <v>178.96786253999997</v>
      </c>
      <c r="M6" s="14">
        <v>204.32769052</v>
      </c>
      <c r="N6" s="14">
        <v>192.76712234999999</v>
      </c>
      <c r="O6" s="14">
        <v>236.20724274999998</v>
      </c>
      <c r="P6" s="14">
        <v>203.50536767</v>
      </c>
      <c r="Q6" s="14">
        <v>203.06891665999999</v>
      </c>
      <c r="R6" s="9"/>
      <c r="S6" s="10"/>
      <c r="T6" s="10"/>
    </row>
    <row r="7" spans="1:20" s="15" customFormat="1" ht="18" customHeight="1" x14ac:dyDescent="0.25">
      <c r="A7" s="11">
        <v>13</v>
      </c>
      <c r="B7" s="12" t="s">
        <v>9</v>
      </c>
      <c r="C7" s="13">
        <v>141.27887238</v>
      </c>
      <c r="D7" s="13">
        <v>269.91099267999999</v>
      </c>
      <c r="E7" s="13">
        <v>138.53975622999999</v>
      </c>
      <c r="F7" s="16">
        <v>14.811249140000001</v>
      </c>
      <c r="G7" s="16">
        <v>32.285860730000003</v>
      </c>
      <c r="H7" s="16">
        <v>46.000361900000001</v>
      </c>
      <c r="I7" s="16">
        <v>48.181400609999997</v>
      </c>
      <c r="J7" s="16">
        <v>47.075334900000001</v>
      </c>
      <c r="K7" s="16">
        <v>26.390527930000001</v>
      </c>
      <c r="L7" s="16">
        <v>60.540587709999997</v>
      </c>
      <c r="M7" s="16">
        <v>135.90454213999999</v>
      </c>
      <c r="N7" s="16">
        <v>23.303282539999998</v>
      </c>
      <c r="O7" s="16">
        <v>33.695750090000004</v>
      </c>
      <c r="P7" s="16">
        <v>43.313615259999999</v>
      </c>
      <c r="Q7" s="16">
        <v>38.227108340000001</v>
      </c>
      <c r="R7" s="9"/>
      <c r="S7" s="10"/>
      <c r="T7" s="10"/>
    </row>
    <row r="8" spans="1:20" s="15" customFormat="1" ht="18" customHeight="1" x14ac:dyDescent="0.25">
      <c r="A8" s="11">
        <v>14</v>
      </c>
      <c r="B8" s="12" t="s">
        <v>10</v>
      </c>
      <c r="C8" s="13">
        <v>83.631326970000003</v>
      </c>
      <c r="D8" s="13">
        <v>99.798485319999998</v>
      </c>
      <c r="E8" s="13">
        <v>90.762090729999997</v>
      </c>
      <c r="F8" s="14">
        <v>15.72362206</v>
      </c>
      <c r="G8" s="14">
        <v>11.392469140000001</v>
      </c>
      <c r="H8" s="14">
        <v>20.120046119999998</v>
      </c>
      <c r="I8" s="14">
        <v>36.395189649999999</v>
      </c>
      <c r="J8" s="14">
        <v>16.57783178</v>
      </c>
      <c r="K8" s="14">
        <v>17.849382300000002</v>
      </c>
      <c r="L8" s="14">
        <v>19.694703870000001</v>
      </c>
      <c r="M8" s="14">
        <v>45.676567370000001</v>
      </c>
      <c r="N8" s="14">
        <v>24.906475809999996</v>
      </c>
      <c r="O8" s="14">
        <v>14.71686345</v>
      </c>
      <c r="P8" s="14">
        <v>22.983507889999998</v>
      </c>
      <c r="Q8" s="14">
        <v>28.15524358</v>
      </c>
      <c r="R8" s="9"/>
      <c r="S8" s="10"/>
      <c r="T8" s="10"/>
    </row>
    <row r="9" spans="1:20" s="4" customFormat="1" ht="18" customHeight="1" x14ac:dyDescent="0.25">
      <c r="A9" s="5">
        <v>2</v>
      </c>
      <c r="B9" s="6" t="s">
        <v>11</v>
      </c>
      <c r="C9" s="7">
        <v>705.04342818223961</v>
      </c>
      <c r="D9" s="7">
        <v>798.47283903995867</v>
      </c>
      <c r="E9" s="7">
        <v>811.38785636522948</v>
      </c>
      <c r="F9" s="8">
        <v>163.0016868278679</v>
      </c>
      <c r="G9" s="8">
        <v>161.30192560672396</v>
      </c>
      <c r="H9" s="8">
        <v>188.02873215623057</v>
      </c>
      <c r="I9" s="8">
        <v>192.71108359141721</v>
      </c>
      <c r="J9" s="8">
        <v>173.85948225863572</v>
      </c>
      <c r="K9" s="8">
        <v>184.71240545735466</v>
      </c>
      <c r="L9" s="8">
        <v>211.74002832965323</v>
      </c>
      <c r="M9" s="8">
        <v>228.16092299431517</v>
      </c>
      <c r="N9" s="8">
        <v>197.77036160578689</v>
      </c>
      <c r="O9" s="8">
        <v>183.91042166393461</v>
      </c>
      <c r="P9" s="8">
        <v>218.12942503705384</v>
      </c>
      <c r="Q9" s="8">
        <v>211.57764805845412</v>
      </c>
      <c r="R9" s="9"/>
      <c r="S9" s="10"/>
    </row>
    <row r="10" spans="1:20" s="15" customFormat="1" ht="18" customHeight="1" x14ac:dyDescent="0.25">
      <c r="A10" s="11">
        <v>21</v>
      </c>
      <c r="B10" s="12" t="s">
        <v>12</v>
      </c>
      <c r="C10" s="13">
        <v>278.77646371000003</v>
      </c>
      <c r="D10" s="13">
        <v>295.89180106999999</v>
      </c>
      <c r="E10" s="13">
        <v>315.10975377</v>
      </c>
      <c r="F10" s="14">
        <v>63.705844819999996</v>
      </c>
      <c r="G10" s="14">
        <v>74.414414759999985</v>
      </c>
      <c r="H10" s="14">
        <v>64.199323460000016</v>
      </c>
      <c r="I10" s="14">
        <v>76.456880670000004</v>
      </c>
      <c r="J10" s="14">
        <v>66.08343223</v>
      </c>
      <c r="K10" s="14">
        <v>81.467632739999999</v>
      </c>
      <c r="L10" s="14">
        <v>78.09116161</v>
      </c>
      <c r="M10" s="14">
        <v>70.249574490000001</v>
      </c>
      <c r="N10" s="14">
        <v>81.839397689999998</v>
      </c>
      <c r="O10" s="14">
        <v>73.833184129999992</v>
      </c>
      <c r="P10" s="14">
        <v>82.886271559999997</v>
      </c>
      <c r="Q10" s="14">
        <v>76.550900389999995</v>
      </c>
      <c r="R10" s="9"/>
      <c r="S10" s="10"/>
    </row>
    <row r="11" spans="1:20" s="15" customFormat="1" ht="18" customHeight="1" x14ac:dyDescent="0.25">
      <c r="A11" s="11">
        <v>22</v>
      </c>
      <c r="B11" s="12" t="s">
        <v>13</v>
      </c>
      <c r="C11" s="13">
        <v>187.93924193000001</v>
      </c>
      <c r="D11" s="13">
        <v>255.06070180999998</v>
      </c>
      <c r="E11" s="13">
        <v>217.19816517999999</v>
      </c>
      <c r="F11" s="14">
        <v>46.396925630000005</v>
      </c>
      <c r="G11" s="14">
        <v>43.999543709999998</v>
      </c>
      <c r="H11" s="14">
        <v>50.383522849999999</v>
      </c>
      <c r="I11" s="14">
        <v>47.15924974</v>
      </c>
      <c r="J11" s="14">
        <v>43.507037079999996</v>
      </c>
      <c r="K11" s="14">
        <v>48.82165036</v>
      </c>
      <c r="L11" s="14">
        <v>55.541832540000001</v>
      </c>
      <c r="M11" s="14">
        <v>107.19018183</v>
      </c>
      <c r="N11" s="14">
        <v>52.103270469999998</v>
      </c>
      <c r="O11" s="14">
        <v>55.923545049999994</v>
      </c>
      <c r="P11" s="14">
        <v>50.028985030000001</v>
      </c>
      <c r="Q11" s="14">
        <v>59.142364629999996</v>
      </c>
      <c r="R11" s="9"/>
      <c r="S11" s="10"/>
    </row>
    <row r="12" spans="1:20" s="15" customFormat="1" ht="18" customHeight="1" x14ac:dyDescent="0.25">
      <c r="A12" s="11">
        <v>24</v>
      </c>
      <c r="B12" s="12" t="s">
        <v>14</v>
      </c>
      <c r="C12" s="13">
        <v>12.666263072239628</v>
      </c>
      <c r="D12" s="13">
        <v>14.369095179958705</v>
      </c>
      <c r="E12" s="13">
        <v>12.838518485229491</v>
      </c>
      <c r="F12" s="16">
        <v>4.7227828978678934</v>
      </c>
      <c r="G12" s="16">
        <v>1.5505651967239791</v>
      </c>
      <c r="H12" s="16">
        <v>4.5325619162305566</v>
      </c>
      <c r="I12" s="16">
        <v>1.8603530614171979</v>
      </c>
      <c r="J12" s="16">
        <v>5.1023865886357358</v>
      </c>
      <c r="K12" s="16">
        <v>2.2445376873546254</v>
      </c>
      <c r="L12" s="16">
        <v>4.6879482596531981</v>
      </c>
      <c r="M12" s="16">
        <v>2.3342226443151466</v>
      </c>
      <c r="N12" s="16">
        <v>4.3920000657868714</v>
      </c>
      <c r="O12" s="16">
        <v>2.1976448139346658</v>
      </c>
      <c r="P12" s="16">
        <v>4.161831187053834</v>
      </c>
      <c r="Q12" s="16">
        <v>2.0870424184541192</v>
      </c>
      <c r="R12" s="9"/>
      <c r="S12" s="10"/>
    </row>
    <row r="13" spans="1:20" s="15" customFormat="1" ht="18" customHeight="1" x14ac:dyDescent="0.25">
      <c r="A13" s="11">
        <v>25</v>
      </c>
      <c r="B13" s="12" t="s">
        <v>15</v>
      </c>
      <c r="C13" s="13">
        <v>2.4</v>
      </c>
      <c r="D13" s="13">
        <v>5.75</v>
      </c>
      <c r="E13" s="13">
        <v>6.4528172999999995</v>
      </c>
      <c r="F13" s="16">
        <v>0.50050123000000002</v>
      </c>
      <c r="G13" s="16">
        <v>1.22310019</v>
      </c>
      <c r="H13" s="16">
        <v>0.42639858000000003</v>
      </c>
      <c r="I13" s="16">
        <v>0.25</v>
      </c>
      <c r="J13" s="16">
        <v>0.05</v>
      </c>
      <c r="K13" s="16">
        <v>4.8851149600000001</v>
      </c>
      <c r="L13" s="16">
        <v>0</v>
      </c>
      <c r="M13" s="16">
        <v>0.81488503999999995</v>
      </c>
      <c r="N13" s="16">
        <v>0.15000000000000002</v>
      </c>
      <c r="O13" s="16">
        <v>0</v>
      </c>
      <c r="P13" s="16">
        <v>5.9528172999999995</v>
      </c>
      <c r="Q13" s="16">
        <v>0.35</v>
      </c>
      <c r="R13" s="9"/>
      <c r="S13" s="10"/>
    </row>
    <row r="14" spans="1:20" s="15" customFormat="1" ht="18" customHeight="1" x14ac:dyDescent="0.25">
      <c r="A14" s="11">
        <v>26</v>
      </c>
      <c r="B14" s="12" t="s">
        <v>9</v>
      </c>
      <c r="C14" s="13">
        <v>178.23731970999998</v>
      </c>
      <c r="D14" s="13">
        <v>185.47282112000002</v>
      </c>
      <c r="E14" s="13">
        <v>214.71874915000001</v>
      </c>
      <c r="F14" s="16">
        <v>37.830920979999995</v>
      </c>
      <c r="G14" s="16">
        <v>32.91349701</v>
      </c>
      <c r="H14" s="16">
        <v>54.874492290000006</v>
      </c>
      <c r="I14" s="16">
        <v>52.618409429999993</v>
      </c>
      <c r="J14" s="16">
        <v>48.154335680000003</v>
      </c>
      <c r="K14" s="16">
        <v>36.903631060000002</v>
      </c>
      <c r="L14" s="16">
        <v>63.025814830000002</v>
      </c>
      <c r="M14" s="16">
        <v>37.389039550000007</v>
      </c>
      <c r="N14" s="16">
        <v>50.593081570000003</v>
      </c>
      <c r="O14" s="16">
        <v>39.44437946</v>
      </c>
      <c r="P14" s="16">
        <v>63.878046090000005</v>
      </c>
      <c r="Q14" s="16">
        <v>60.80324203</v>
      </c>
      <c r="R14" s="9"/>
      <c r="S14" s="10"/>
    </row>
    <row r="15" spans="1:20" s="15" customFormat="1" ht="18" customHeight="1" x14ac:dyDescent="0.25">
      <c r="A15" s="11">
        <v>27</v>
      </c>
      <c r="B15" s="12" t="s">
        <v>16</v>
      </c>
      <c r="C15" s="13">
        <v>35.626748880000001</v>
      </c>
      <c r="D15" s="13">
        <v>34.717995139999999</v>
      </c>
      <c r="E15" s="13">
        <v>35.689996800000003</v>
      </c>
      <c r="F15" s="16">
        <v>7.6953853400000005</v>
      </c>
      <c r="G15" s="16">
        <v>5.3330629700000003</v>
      </c>
      <c r="H15" s="16">
        <v>10.64096617</v>
      </c>
      <c r="I15" s="16">
        <v>11.957334400000001</v>
      </c>
      <c r="J15" s="16">
        <v>9.1396415900000001</v>
      </c>
      <c r="K15" s="16">
        <v>8.9439846799999998</v>
      </c>
      <c r="L15" s="16">
        <v>8.606792089999999</v>
      </c>
      <c r="M15" s="16">
        <v>8.0275767800000004</v>
      </c>
      <c r="N15" s="16">
        <v>6.9534747299999999</v>
      </c>
      <c r="O15" s="16">
        <v>9.1078401199999988</v>
      </c>
      <c r="P15" s="16">
        <v>9.5201285900000006</v>
      </c>
      <c r="Q15" s="16">
        <v>10.10855336</v>
      </c>
      <c r="R15" s="9"/>
      <c r="S15" s="10"/>
    </row>
    <row r="16" spans="1:20" s="15" customFormat="1" ht="18" customHeight="1" x14ac:dyDescent="0.25">
      <c r="A16" s="11">
        <v>28</v>
      </c>
      <c r="B16" s="12" t="s">
        <v>17</v>
      </c>
      <c r="C16" s="13">
        <v>9.3973908799999997</v>
      </c>
      <c r="D16" s="13">
        <v>7.2104247199999971</v>
      </c>
      <c r="E16" s="13">
        <v>9.3798556799999986</v>
      </c>
      <c r="F16" s="16">
        <v>2.1493259299999998</v>
      </c>
      <c r="G16" s="16">
        <v>1.8677417699999996</v>
      </c>
      <c r="H16" s="16">
        <v>2.9714668899999985</v>
      </c>
      <c r="I16" s="16">
        <v>2.408856290000001</v>
      </c>
      <c r="J16" s="16">
        <v>1.8226490899999981</v>
      </c>
      <c r="K16" s="16">
        <v>1.4458539699999988</v>
      </c>
      <c r="L16" s="16">
        <v>1.7864789999999999</v>
      </c>
      <c r="M16" s="16">
        <v>2.1554426600000003</v>
      </c>
      <c r="N16" s="16">
        <v>1.7391370800000001</v>
      </c>
      <c r="O16" s="16">
        <v>3.4038280899999998</v>
      </c>
      <c r="P16" s="16">
        <v>1.7013452799999993</v>
      </c>
      <c r="Q16" s="16">
        <v>2.5355452299999985</v>
      </c>
      <c r="R16" s="9"/>
      <c r="S16" s="10"/>
    </row>
    <row r="17" spans="1:22" s="15" customFormat="1" ht="18" customHeight="1" x14ac:dyDescent="0.25">
      <c r="A17" s="17"/>
      <c r="B17" s="12"/>
      <c r="C17" s="13"/>
      <c r="D17" s="13"/>
      <c r="E17" s="13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9"/>
      <c r="S17" s="10"/>
    </row>
    <row r="18" spans="1:22" s="4" customFormat="1" ht="18" customHeight="1" x14ac:dyDescent="0.25">
      <c r="A18" s="18" t="s">
        <v>160</v>
      </c>
      <c r="B18" s="6" t="s">
        <v>18</v>
      </c>
      <c r="C18" s="7">
        <f>C5-C9</f>
        <v>193.80157223776041</v>
      </c>
      <c r="D18" s="7">
        <f t="shared" ref="D18:O18" si="0">D5-D9</f>
        <v>356.10204350004142</v>
      </c>
      <c r="E18" s="7">
        <f t="shared" si="0"/>
        <v>253.46264002477051</v>
      </c>
      <c r="F18" s="8">
        <f t="shared" si="0"/>
        <v>23.133345822132071</v>
      </c>
      <c r="G18" s="8">
        <f t="shared" si="0"/>
        <v>64.001396353276022</v>
      </c>
      <c r="H18" s="8">
        <f t="shared" si="0"/>
        <v>45.070498413769457</v>
      </c>
      <c r="I18" s="8">
        <f t="shared" si="0"/>
        <v>61.596331648582776</v>
      </c>
      <c r="J18" s="8">
        <f t="shared" si="0"/>
        <v>74.007658561364252</v>
      </c>
      <c r="K18" s="8">
        <f t="shared" si="0"/>
        <v>76.883382112645307</v>
      </c>
      <c r="L18" s="8">
        <f t="shared" si="0"/>
        <v>47.463125790346737</v>
      </c>
      <c r="M18" s="8">
        <f t="shared" si="0"/>
        <v>157.74787703568484</v>
      </c>
      <c r="N18" s="8">
        <f t="shared" si="0"/>
        <v>43.206519094213093</v>
      </c>
      <c r="O18" s="8">
        <f t="shared" si="0"/>
        <v>100.70943462606536</v>
      </c>
      <c r="P18" s="8">
        <f t="shared" ref="P18:Q18" si="1">P5-P9</f>
        <v>51.673065782946168</v>
      </c>
      <c r="Q18" s="8">
        <f t="shared" si="1"/>
        <v>57.87362052154586</v>
      </c>
      <c r="R18" s="9"/>
      <c r="S18" s="10"/>
    </row>
    <row r="19" spans="1:22" s="4" customFormat="1" ht="18" customHeight="1" x14ac:dyDescent="0.25">
      <c r="A19" s="18"/>
      <c r="B19" s="6"/>
      <c r="C19" s="7"/>
      <c r="D19" s="7"/>
      <c r="E19" s="7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9"/>
      <c r="S19" s="10"/>
    </row>
    <row r="20" spans="1:22" s="4" customFormat="1" ht="18" customHeight="1" x14ac:dyDescent="0.25">
      <c r="A20" s="18"/>
      <c r="B20" s="6" t="s">
        <v>19</v>
      </c>
      <c r="C20" s="7"/>
      <c r="D20" s="7"/>
      <c r="E20" s="7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9"/>
      <c r="S20" s="10"/>
    </row>
    <row r="21" spans="1:22" s="4" customFormat="1" ht="18" customHeight="1" x14ac:dyDescent="0.25">
      <c r="A21" s="5">
        <v>31</v>
      </c>
      <c r="B21" s="6" t="s">
        <v>20</v>
      </c>
      <c r="C21" s="7">
        <v>116.73162272604968</v>
      </c>
      <c r="D21" s="7">
        <v>55.116964389716159</v>
      </c>
      <c r="E21" s="7">
        <v>85.733145735997795</v>
      </c>
      <c r="F21" s="19">
        <v>37.650343005334122</v>
      </c>
      <c r="G21" s="19">
        <v>46.940157728173219</v>
      </c>
      <c r="H21" s="19">
        <v>9.3791099916894733</v>
      </c>
      <c r="I21" s="19">
        <v>22.762012000852867</v>
      </c>
      <c r="J21" s="19">
        <v>11.9396229291885</v>
      </c>
      <c r="K21" s="19">
        <v>6.1681299919413108</v>
      </c>
      <c r="L21" s="19">
        <v>9.3914335267691822</v>
      </c>
      <c r="M21" s="19">
        <v>27.617777941817163</v>
      </c>
      <c r="N21" s="19">
        <v>42.868847455109844</v>
      </c>
      <c r="O21" s="19">
        <v>37.262207561260411</v>
      </c>
      <c r="P21" s="19">
        <v>1.0088350572154858</v>
      </c>
      <c r="Q21" s="19">
        <v>4.5932556624120551</v>
      </c>
      <c r="R21" s="9"/>
      <c r="S21" s="10"/>
    </row>
    <row r="22" spans="1:22" s="15" customFormat="1" ht="18" customHeight="1" x14ac:dyDescent="0.25">
      <c r="A22" s="11">
        <v>311</v>
      </c>
      <c r="B22" s="12" t="s">
        <v>21</v>
      </c>
      <c r="C22" s="13">
        <v>116.73162272604968</v>
      </c>
      <c r="D22" s="13">
        <v>55.116964389716159</v>
      </c>
      <c r="E22" s="13">
        <v>85.733145735997795</v>
      </c>
      <c r="F22" s="16">
        <v>37.650343005334122</v>
      </c>
      <c r="G22" s="16">
        <v>46.940157728173219</v>
      </c>
      <c r="H22" s="16">
        <v>9.3791099916894733</v>
      </c>
      <c r="I22" s="16">
        <v>22.762012000852867</v>
      </c>
      <c r="J22" s="16">
        <v>11.9396229291885</v>
      </c>
      <c r="K22" s="16">
        <v>6.1681299919413108</v>
      </c>
      <c r="L22" s="16">
        <v>9.3914335267691822</v>
      </c>
      <c r="M22" s="16">
        <v>27.617777941817163</v>
      </c>
      <c r="N22" s="16">
        <v>42.868847455109844</v>
      </c>
      <c r="O22" s="16">
        <v>37.262207561260411</v>
      </c>
      <c r="P22" s="20">
        <v>1.0088350572154858</v>
      </c>
      <c r="Q22" s="20">
        <v>4.5932556624120551</v>
      </c>
      <c r="R22" s="9"/>
      <c r="S22" s="10"/>
    </row>
    <row r="23" spans="1:22" s="15" customFormat="1" ht="18" customHeight="1" x14ac:dyDescent="0.25">
      <c r="A23" s="11"/>
      <c r="B23" s="12"/>
      <c r="C23" s="13"/>
      <c r="D23" s="13"/>
      <c r="E23" s="13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9"/>
      <c r="S23" s="10"/>
    </row>
    <row r="24" spans="1:22" s="4" customFormat="1" ht="18" customHeight="1" x14ac:dyDescent="0.25">
      <c r="A24" s="21" t="s">
        <v>22</v>
      </c>
      <c r="B24" s="22" t="s">
        <v>23</v>
      </c>
      <c r="C24" s="7">
        <v>821.77505090828924</v>
      </c>
      <c r="D24" s="7">
        <v>853.58980342967482</v>
      </c>
      <c r="E24" s="7">
        <v>897.1210021012273</v>
      </c>
      <c r="F24" s="19">
        <v>200.65202983320202</v>
      </c>
      <c r="G24" s="19">
        <v>208.24208333489719</v>
      </c>
      <c r="H24" s="19">
        <v>197.40784214792004</v>
      </c>
      <c r="I24" s="19">
        <v>215.47309559227008</v>
      </c>
      <c r="J24" s="19">
        <v>185.79910518782421</v>
      </c>
      <c r="K24" s="19">
        <v>190.88053544929596</v>
      </c>
      <c r="L24" s="19">
        <v>221.13146185642242</v>
      </c>
      <c r="M24" s="19">
        <v>255.77870093613234</v>
      </c>
      <c r="N24" s="19">
        <v>240.63920906089675</v>
      </c>
      <c r="O24" s="19">
        <v>221.17262922519501</v>
      </c>
      <c r="P24" s="19">
        <v>219.13826009426933</v>
      </c>
      <c r="Q24" s="19">
        <v>216.17090372086616</v>
      </c>
      <c r="R24" s="9"/>
      <c r="S24" s="10"/>
    </row>
    <row r="25" spans="1:22" s="15" customFormat="1" ht="18" customHeight="1" x14ac:dyDescent="0.25">
      <c r="A25" s="11"/>
      <c r="B25" s="12"/>
      <c r="C25" s="13"/>
      <c r="D25" s="13"/>
      <c r="E25" s="13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9"/>
      <c r="S25" s="10"/>
    </row>
    <row r="26" spans="1:22" s="4" customFormat="1" ht="18" customHeight="1" x14ac:dyDescent="0.25">
      <c r="A26" s="5" t="s">
        <v>161</v>
      </c>
      <c r="B26" s="6" t="s">
        <v>24</v>
      </c>
      <c r="C26" s="7">
        <v>77.069949511710774</v>
      </c>
      <c r="D26" s="7">
        <v>300.98507911032527</v>
      </c>
      <c r="E26" s="7">
        <v>167.72949428877268</v>
      </c>
      <c r="F26" s="19">
        <v>-14.516997183202051</v>
      </c>
      <c r="G26" s="19">
        <v>17.061238625102789</v>
      </c>
      <c r="H26" s="19">
        <v>35.691388422079996</v>
      </c>
      <c r="I26" s="19">
        <v>38.834319647729899</v>
      </c>
      <c r="J26" s="19">
        <v>62.068035632175764</v>
      </c>
      <c r="K26" s="19">
        <v>70.715252120704008</v>
      </c>
      <c r="L26" s="19">
        <v>38.071692263577546</v>
      </c>
      <c r="M26" s="19">
        <v>130.13009909386767</v>
      </c>
      <c r="N26" s="19">
        <v>0.33767163910323461</v>
      </c>
      <c r="O26" s="19">
        <v>63.447227064804963</v>
      </c>
      <c r="P26" s="19">
        <v>50.664230725730675</v>
      </c>
      <c r="Q26" s="19">
        <v>53.280364859133812</v>
      </c>
      <c r="R26" s="9"/>
      <c r="S26" s="10"/>
    </row>
    <row r="27" spans="1:22" s="4" customFormat="1" ht="18" customHeight="1" x14ac:dyDescent="0.25">
      <c r="A27" s="5"/>
      <c r="B27" s="6"/>
      <c r="C27" s="7"/>
      <c r="D27" s="7"/>
      <c r="E27" s="7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9"/>
    </row>
    <row r="28" spans="1:22" s="4" customFormat="1" ht="18" customHeight="1" x14ac:dyDescent="0.25">
      <c r="A28" s="5"/>
      <c r="B28" s="23" t="s">
        <v>25</v>
      </c>
      <c r="C28" s="7"/>
      <c r="D28" s="7"/>
      <c r="E28" s="7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9"/>
    </row>
    <row r="29" spans="1:22" s="4" customFormat="1" ht="18" customHeight="1" x14ac:dyDescent="0.25">
      <c r="A29" s="5">
        <v>32</v>
      </c>
      <c r="B29" s="6" t="s">
        <v>26</v>
      </c>
      <c r="C29" s="7">
        <v>5.7934045770064735</v>
      </c>
      <c r="D29" s="7">
        <v>215.96787562</v>
      </c>
      <c r="E29" s="7">
        <v>87.638491814109926</v>
      </c>
      <c r="F29" s="19">
        <v>-42.555573925846659</v>
      </c>
      <c r="G29" s="19">
        <v>14.158008502853146</v>
      </c>
      <c r="H29" s="19">
        <v>7.1917100000000076</v>
      </c>
      <c r="I29" s="19">
        <v>26.999259999999978</v>
      </c>
      <c r="J29" s="19">
        <v>31.535049999999988</v>
      </c>
      <c r="K29" s="19">
        <v>58.563810000000032</v>
      </c>
      <c r="L29" s="19">
        <v>7.7771631363725788</v>
      </c>
      <c r="M29" s="19">
        <v>118.09185248362741</v>
      </c>
      <c r="N29" s="19">
        <v>-28.22042562</v>
      </c>
      <c r="O29" s="19">
        <v>51.012491297717773</v>
      </c>
      <c r="P29" s="19">
        <v>23.610065427331655</v>
      </c>
      <c r="Q29" s="19">
        <v>41.236360709060492</v>
      </c>
      <c r="R29" s="9"/>
    </row>
    <row r="30" spans="1:22" s="15" customFormat="1" ht="18" customHeight="1" x14ac:dyDescent="0.25">
      <c r="A30" s="11">
        <v>321</v>
      </c>
      <c r="B30" s="12" t="s">
        <v>27</v>
      </c>
      <c r="C30" s="13">
        <v>5.7934045770064735</v>
      </c>
      <c r="D30" s="13">
        <v>215.96787562</v>
      </c>
      <c r="E30" s="13">
        <v>87.638491814109926</v>
      </c>
      <c r="F30" s="16">
        <v>-42.555573925846659</v>
      </c>
      <c r="G30" s="16">
        <v>14.158008502853146</v>
      </c>
      <c r="H30" s="16">
        <v>7.1917100000000076</v>
      </c>
      <c r="I30" s="16">
        <v>26.999259999999978</v>
      </c>
      <c r="J30" s="16">
        <v>31.535049999999988</v>
      </c>
      <c r="K30" s="16">
        <v>58.563810000000032</v>
      </c>
      <c r="L30" s="16">
        <v>7.7771631363725788</v>
      </c>
      <c r="M30" s="16">
        <v>118.09185248362741</v>
      </c>
      <c r="N30" s="16">
        <v>-28.22042562</v>
      </c>
      <c r="O30" s="16">
        <v>51.012491297717773</v>
      </c>
      <c r="P30" s="16">
        <v>23.610065427331655</v>
      </c>
      <c r="Q30" s="16">
        <v>41.236360709060492</v>
      </c>
      <c r="R30" s="9"/>
    </row>
    <row r="31" spans="1:22" s="4" customFormat="1" ht="18" customHeight="1" x14ac:dyDescent="0.25">
      <c r="A31" s="5">
        <v>33</v>
      </c>
      <c r="B31" s="6" t="s">
        <v>28</v>
      </c>
      <c r="C31" s="7">
        <v>-71.276544934704162</v>
      </c>
      <c r="D31" s="7">
        <v>-85.017203490324945</v>
      </c>
      <c r="E31" s="7">
        <v>-80.091002474662773</v>
      </c>
      <c r="F31" s="19">
        <v>-28.038576742644608</v>
      </c>
      <c r="G31" s="19">
        <v>-2.9032301222496542</v>
      </c>
      <c r="H31" s="19">
        <v>-28.499678422079974</v>
      </c>
      <c r="I31" s="19">
        <v>-11.835059647729937</v>
      </c>
      <c r="J31" s="19">
        <v>-30.532985632175759</v>
      </c>
      <c r="K31" s="19">
        <v>-12.151442120703971</v>
      </c>
      <c r="L31" s="19">
        <v>-30.294529127204974</v>
      </c>
      <c r="M31" s="19">
        <v>-12.038246610240249</v>
      </c>
      <c r="N31" s="19">
        <v>-28.558097259103249</v>
      </c>
      <c r="O31" s="19">
        <v>-12.434735767087176</v>
      </c>
      <c r="P31" s="19">
        <v>-27.054165298399024</v>
      </c>
      <c r="Q31" s="19">
        <v>-12.044004150073315</v>
      </c>
      <c r="R31" s="9"/>
      <c r="V31" s="24"/>
    </row>
    <row r="32" spans="1:22" s="15" customFormat="1" ht="18" customHeight="1" x14ac:dyDescent="0.25">
      <c r="A32" s="11">
        <v>331</v>
      </c>
      <c r="B32" s="12" t="s">
        <v>27</v>
      </c>
      <c r="C32" s="13">
        <v>-1.0601136200000001</v>
      </c>
      <c r="D32" s="13">
        <v>-2.1245824899999999</v>
      </c>
      <c r="E32" s="13">
        <v>-1.735500032071281</v>
      </c>
      <c r="F32" s="16">
        <v>-0.25653110000000001</v>
      </c>
      <c r="G32" s="16">
        <v>-0.26202160999999996</v>
      </c>
      <c r="H32" s="16">
        <v>-0.26786864999999999</v>
      </c>
      <c r="I32" s="16">
        <v>-0.27369226000000002</v>
      </c>
      <c r="J32" s="16">
        <v>-0.65882498</v>
      </c>
      <c r="K32" s="16">
        <v>-0.66737298999999994</v>
      </c>
      <c r="L32" s="16">
        <v>-0.39668505999999998</v>
      </c>
      <c r="M32" s="16">
        <v>-0.40169946000000001</v>
      </c>
      <c r="N32" s="16">
        <v>-0.42024852055182899</v>
      </c>
      <c r="O32" s="16">
        <v>-0.42581626256497196</v>
      </c>
      <c r="P32" s="16">
        <v>-0.44550455000000005</v>
      </c>
      <c r="Q32" s="16">
        <v>-0.44393069895448001</v>
      </c>
      <c r="R32" s="9"/>
    </row>
    <row r="33" spans="1:18" s="15" customFormat="1" ht="18" customHeight="1" x14ac:dyDescent="0.25">
      <c r="A33" s="25">
        <v>332</v>
      </c>
      <c r="B33" s="12" t="s">
        <v>29</v>
      </c>
      <c r="C33" s="13">
        <v>-70.216431314704167</v>
      </c>
      <c r="D33" s="13">
        <v>-82.892621000324951</v>
      </c>
      <c r="E33" s="13">
        <v>-78.355502442591487</v>
      </c>
      <c r="F33" s="16">
        <v>-27.782045642644608</v>
      </c>
      <c r="G33" s="16">
        <v>-2.641208512249654</v>
      </c>
      <c r="H33" s="16">
        <v>-28.231809772079973</v>
      </c>
      <c r="I33" s="16">
        <v>-11.561367387729936</v>
      </c>
      <c r="J33" s="16">
        <v>-29.87416065217576</v>
      </c>
      <c r="K33" s="16">
        <v>-11.48406913070397</v>
      </c>
      <c r="L33" s="16">
        <v>-29.897844067204975</v>
      </c>
      <c r="M33" s="16">
        <v>-11.636547150240249</v>
      </c>
      <c r="N33" s="16">
        <v>-28.137848738551419</v>
      </c>
      <c r="O33" s="16">
        <v>-12.008919504522204</v>
      </c>
      <c r="P33" s="16">
        <v>-26.608660748399025</v>
      </c>
      <c r="Q33" s="16">
        <v>-11.600073451118835</v>
      </c>
      <c r="R33" s="9"/>
    </row>
    <row r="34" spans="1:18" s="15" customFormat="1" ht="27" customHeight="1" x14ac:dyDescent="0.2">
      <c r="A34" s="179" t="s">
        <v>30</v>
      </c>
      <c r="B34" s="180" t="s">
        <v>31</v>
      </c>
      <c r="C34" s="181">
        <v>-1.4210854715202004E-13</v>
      </c>
      <c r="D34" s="181">
        <v>0</v>
      </c>
      <c r="E34" s="181">
        <v>0</v>
      </c>
      <c r="F34" s="182">
        <v>0</v>
      </c>
      <c r="G34" s="182">
        <v>0</v>
      </c>
      <c r="H34" s="182">
        <v>0</v>
      </c>
      <c r="I34" s="182">
        <v>0</v>
      </c>
      <c r="J34" s="182">
        <v>0</v>
      </c>
      <c r="K34" s="182">
        <v>0</v>
      </c>
      <c r="L34" s="182">
        <v>0</v>
      </c>
      <c r="M34" s="182">
        <v>0</v>
      </c>
      <c r="N34" s="182">
        <v>1.4210854715202004E-14</v>
      </c>
      <c r="O34" s="182">
        <v>0</v>
      </c>
      <c r="P34" s="182">
        <v>0</v>
      </c>
      <c r="Q34" s="182">
        <v>0</v>
      </c>
      <c r="R34" s="9"/>
    </row>
    <row r="35" spans="1:18" s="4" customFormat="1" ht="18.75" customHeight="1" x14ac:dyDescent="0.25">
      <c r="A35" s="26"/>
      <c r="B35" s="27"/>
      <c r="C35" s="28"/>
      <c r="D35" s="28"/>
      <c r="E35" s="28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8" s="4" customFormat="1" ht="18.75" customHeight="1" x14ac:dyDescent="0.25">
      <c r="A36" s="208" t="s">
        <v>162</v>
      </c>
      <c r="B36" s="209"/>
      <c r="C36" s="30">
        <v>2853.1233324569907</v>
      </c>
      <c r="D36" s="30">
        <v>3240.4037398051819</v>
      </c>
      <c r="E36" s="30">
        <v>3568.5147950513065</v>
      </c>
      <c r="F36" s="31">
        <v>662.45353838699998</v>
      </c>
      <c r="G36" s="31">
        <v>710.41461411068553</v>
      </c>
      <c r="H36" s="31">
        <v>734.76254482307615</v>
      </c>
      <c r="I36" s="31">
        <v>745.4926351362293</v>
      </c>
      <c r="J36" s="31">
        <v>813.5626668267646</v>
      </c>
      <c r="K36" s="31">
        <v>816.87004128815136</v>
      </c>
      <c r="L36" s="31">
        <v>800.9277334746663</v>
      </c>
      <c r="M36" s="31">
        <v>809.04329821559998</v>
      </c>
      <c r="N36" s="31">
        <v>903.55258120083658</v>
      </c>
      <c r="O36" s="31">
        <v>938.44344735118273</v>
      </c>
      <c r="P36" s="31">
        <v>851.00714784590605</v>
      </c>
      <c r="Q36" s="31">
        <v>875.51161865338145</v>
      </c>
    </row>
    <row r="37" spans="1:18" s="15" customFormat="1" ht="18.75" customHeight="1" x14ac:dyDescent="0.25">
      <c r="A37" s="210" t="s">
        <v>163</v>
      </c>
      <c r="B37" s="211"/>
      <c r="C37" s="32"/>
      <c r="D37" s="32"/>
      <c r="E37" s="32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</row>
    <row r="38" spans="1:18" s="36" customFormat="1" ht="18.75" customHeight="1" x14ac:dyDescent="0.25">
      <c r="A38" s="206" t="s">
        <v>164</v>
      </c>
      <c r="B38" s="207"/>
      <c r="C38" s="32">
        <f>C18/C36*100</f>
        <v>6.7926111021238818</v>
      </c>
      <c r="D38" s="32">
        <f t="shared" ref="D38:E38" si="2">D18/D36*100</f>
        <v>10.989434406758548</v>
      </c>
      <c r="E38" s="32">
        <f t="shared" si="2"/>
        <v>7.1027487507201528</v>
      </c>
      <c r="F38" s="35">
        <f t="shared" ref="F38:Q38" si="3">F18/F36*100</f>
        <v>3.4920706859622443</v>
      </c>
      <c r="G38" s="35">
        <f t="shared" si="3"/>
        <v>9.0090202372025452</v>
      </c>
      <c r="H38" s="35">
        <f t="shared" si="3"/>
        <v>6.1340223084754548</v>
      </c>
      <c r="I38" s="35">
        <f t="shared" si="3"/>
        <v>8.2625003582130407</v>
      </c>
      <c r="J38" s="35">
        <f t="shared" si="3"/>
        <v>9.0967372986797859</v>
      </c>
      <c r="K38" s="35">
        <f t="shared" si="3"/>
        <v>9.4119478284948688</v>
      </c>
      <c r="L38" s="35">
        <f t="shared" si="3"/>
        <v>5.926018516606657</v>
      </c>
      <c r="M38" s="35">
        <f t="shared" si="3"/>
        <v>19.49807598475984</v>
      </c>
      <c r="N38" s="35">
        <f t="shared" si="3"/>
        <v>4.7818488921575435</v>
      </c>
      <c r="O38" s="35">
        <f t="shared" si="3"/>
        <v>10.731540074186064</v>
      </c>
      <c r="P38" s="35">
        <f t="shared" si="3"/>
        <v>6.0719896317842377</v>
      </c>
      <c r="Q38" s="35">
        <f t="shared" si="3"/>
        <v>6.6102629923473639</v>
      </c>
    </row>
    <row r="39" spans="1:18" s="36" customFormat="1" ht="18.75" customHeight="1" x14ac:dyDescent="0.25">
      <c r="A39" s="206" t="s">
        <v>165</v>
      </c>
      <c r="B39" s="207"/>
      <c r="C39" s="32">
        <f>C26/C36*100</f>
        <v>2.7012484400855308</v>
      </c>
      <c r="D39" s="32">
        <f t="shared" ref="D39:E39" si="4">D26/D36*100</f>
        <v>9.2885054850733191</v>
      </c>
      <c r="E39" s="32">
        <f t="shared" si="4"/>
        <v>4.7002605823961883</v>
      </c>
      <c r="F39" s="34">
        <f t="shared" ref="F39:Q39" si="5">F26/F36*100</f>
        <v>-2.1913985422357785</v>
      </c>
      <c r="G39" s="34">
        <f t="shared" si="5"/>
        <v>2.4015889152928627</v>
      </c>
      <c r="H39" s="34">
        <f t="shared" si="5"/>
        <v>4.8575405310941839</v>
      </c>
      <c r="I39" s="34">
        <f t="shared" si="5"/>
        <v>5.2092157343222336</v>
      </c>
      <c r="J39" s="34">
        <f t="shared" si="5"/>
        <v>7.6291646806099305</v>
      </c>
      <c r="K39" s="34">
        <f t="shared" si="5"/>
        <v>8.6568546459594256</v>
      </c>
      <c r="L39" s="34">
        <f t="shared" si="5"/>
        <v>4.753449115616343</v>
      </c>
      <c r="M39" s="34">
        <f t="shared" si="5"/>
        <v>16.084441881031392</v>
      </c>
      <c r="N39" s="34">
        <f t="shared" si="5"/>
        <v>3.7371553812005423E-2</v>
      </c>
      <c r="O39" s="34">
        <f t="shared" si="5"/>
        <v>6.7609004297370143</v>
      </c>
      <c r="P39" s="34">
        <f t="shared" si="5"/>
        <v>5.9534436172449832</v>
      </c>
      <c r="Q39" s="34">
        <f t="shared" si="5"/>
        <v>6.0856262468662585</v>
      </c>
    </row>
    <row r="40" spans="1:18" s="36" customFormat="1" ht="18.75" customHeight="1" x14ac:dyDescent="0.25">
      <c r="A40" s="206" t="s">
        <v>166</v>
      </c>
      <c r="B40" s="207"/>
      <c r="C40" s="32">
        <v>2.9942106158822974</v>
      </c>
      <c r="D40" s="32">
        <v>2.6930268086317746</v>
      </c>
      <c r="E40" s="32">
        <v>2.5308625879537598</v>
      </c>
      <c r="F40" s="34">
        <v>4.6361353492073452</v>
      </c>
      <c r="G40" s="34">
        <v>1.8693776514697966</v>
      </c>
      <c r="H40" s="34">
        <v>4.4639943187504292</v>
      </c>
      <c r="I40" s="34">
        <v>1.8450786114780859</v>
      </c>
      <c r="J40" s="34">
        <v>3.9889798867084791</v>
      </c>
      <c r="K40" s="34">
        <v>1.7225882848913672</v>
      </c>
      <c r="L40" s="34">
        <v>4.0221349934734061</v>
      </c>
      <c r="M40" s="34">
        <v>1.725261448223947</v>
      </c>
      <c r="N40" s="34">
        <v>3.5640065167077455</v>
      </c>
      <c r="O40" s="34">
        <v>1.529618148106523</v>
      </c>
      <c r="P40" s="34">
        <v>3.4046753761178077</v>
      </c>
      <c r="Q40" s="34">
        <v>1.5949382470633624</v>
      </c>
    </row>
    <row r="41" spans="1:18" s="36" customFormat="1" ht="18.75" customHeight="1" x14ac:dyDescent="0.25">
      <c r="A41" s="206" t="s">
        <v>167</v>
      </c>
      <c r="B41" s="207"/>
      <c r="C41" s="32">
        <f>C5/C36*100</f>
        <v>31.503895755040922</v>
      </c>
      <c r="D41" s="32">
        <f t="shared" ref="D41:E41" si="6">D5/D36*100</f>
        <v>35.630587273961574</v>
      </c>
      <c r="E41" s="32">
        <f t="shared" si="6"/>
        <v>29.840159213202593</v>
      </c>
      <c r="F41" s="34">
        <f t="shared" ref="F41:Q41" si="7">F5/F36*100</f>
        <v>28.097824506035231</v>
      </c>
      <c r="G41" s="34">
        <f t="shared" si="7"/>
        <v>31.714342228452075</v>
      </c>
      <c r="H41" s="34">
        <f t="shared" si="7"/>
        <v>31.724430186643239</v>
      </c>
      <c r="I41" s="34">
        <f t="shared" si="7"/>
        <v>34.112666343582127</v>
      </c>
      <c r="J41" s="34">
        <f t="shared" si="7"/>
        <v>30.466877467077701</v>
      </c>
      <c r="K41" s="34">
        <f t="shared" si="7"/>
        <v>32.024162271575086</v>
      </c>
      <c r="L41" s="34">
        <f t="shared" si="7"/>
        <v>32.362864124519504</v>
      </c>
      <c r="M41" s="34">
        <f t="shared" si="7"/>
        <v>47.699400128664081</v>
      </c>
      <c r="N41" s="34">
        <f t="shared" si="7"/>
        <v>26.669934402681651</v>
      </c>
      <c r="O41" s="34">
        <f t="shared" si="7"/>
        <v>30.328930005676728</v>
      </c>
      <c r="P41" s="34">
        <f t="shared" si="7"/>
        <v>31.703904191983799</v>
      </c>
      <c r="Q41" s="34">
        <f t="shared" si="7"/>
        <v>30.776435496588974</v>
      </c>
    </row>
    <row r="42" spans="1:18" s="36" customFormat="1" ht="18.75" customHeight="1" x14ac:dyDescent="0.25">
      <c r="A42" s="206" t="s">
        <v>168</v>
      </c>
      <c r="B42" s="207"/>
      <c r="C42" s="32">
        <f>C9/C36*100</f>
        <v>24.711284652917044</v>
      </c>
      <c r="D42" s="32">
        <f t="shared" ref="D42:E42" si="8">D9/D36*100</f>
        <v>24.641152867203026</v>
      </c>
      <c r="E42" s="32">
        <f t="shared" si="8"/>
        <v>22.737410462482437</v>
      </c>
      <c r="F42" s="34">
        <f t="shared" ref="F42:Q42" si="9">F9/F36*100</f>
        <v>24.605753820072984</v>
      </c>
      <c r="G42" s="34">
        <f t="shared" si="9"/>
        <v>22.705321991249527</v>
      </c>
      <c r="H42" s="34">
        <f t="shared" si="9"/>
        <v>25.590407878167781</v>
      </c>
      <c r="I42" s="34">
        <f t="shared" si="9"/>
        <v>25.850165985369085</v>
      </c>
      <c r="J42" s="34">
        <f t="shared" si="9"/>
        <v>21.370140168397917</v>
      </c>
      <c r="K42" s="34">
        <f t="shared" si="9"/>
        <v>22.612214443080212</v>
      </c>
      <c r="L42" s="34">
        <f t="shared" si="9"/>
        <v>26.436845607912847</v>
      </c>
      <c r="M42" s="34">
        <f t="shared" si="9"/>
        <v>28.201324143904237</v>
      </c>
      <c r="N42" s="34">
        <f t="shared" si="9"/>
        <v>21.888085510524107</v>
      </c>
      <c r="O42" s="34">
        <f t="shared" si="9"/>
        <v>19.597389931490667</v>
      </c>
      <c r="P42" s="34">
        <f t="shared" si="9"/>
        <v>25.631914560199565</v>
      </c>
      <c r="Q42" s="34">
        <f t="shared" si="9"/>
        <v>24.166172504241608</v>
      </c>
    </row>
    <row r="43" spans="1:18" s="4" customFormat="1" ht="18.75" customHeight="1" x14ac:dyDescent="0.25">
      <c r="A43" s="208" t="s">
        <v>169</v>
      </c>
      <c r="B43" s="209"/>
      <c r="C43" s="32"/>
      <c r="D43" s="32"/>
      <c r="E43" s="32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1:18" s="36" customFormat="1" ht="18.75" customHeight="1" x14ac:dyDescent="0.25">
      <c r="A44" s="206" t="s">
        <v>170</v>
      </c>
      <c r="B44" s="207"/>
      <c r="C44" s="32">
        <f>C6/C5*100</f>
        <v>74.977866123201764</v>
      </c>
      <c r="D44" s="32">
        <f t="shared" ref="D44:E44" si="10">D6/D5*100</f>
        <v>67.978735412409122</v>
      </c>
      <c r="E44" s="32">
        <f t="shared" si="10"/>
        <v>78.466287264046272</v>
      </c>
      <c r="F44" s="34">
        <f t="shared" ref="F44:Q44" si="11">F6/F5*100</f>
        <v>83.595312088608054</v>
      </c>
      <c r="G44" s="34">
        <f t="shared" si="11"/>
        <v>80.613543781766978</v>
      </c>
      <c r="H44" s="34">
        <f t="shared" si="11"/>
        <v>71.634222962334505</v>
      </c>
      <c r="I44" s="34">
        <f t="shared" si="11"/>
        <v>66.74238138900445</v>
      </c>
      <c r="J44" s="34">
        <f t="shared" si="11"/>
        <v>74.319642987198279</v>
      </c>
      <c r="K44" s="34">
        <f t="shared" si="11"/>
        <v>83.088447011723432</v>
      </c>
      <c r="L44" s="34">
        <f t="shared" si="11"/>
        <v>69.045403072967815</v>
      </c>
      <c r="M44" s="34">
        <f t="shared" si="11"/>
        <v>52.947144637312192</v>
      </c>
      <c r="N44" s="34">
        <f t="shared" si="11"/>
        <v>79.994031705465602</v>
      </c>
      <c r="O44" s="34">
        <f t="shared" si="11"/>
        <v>82.990430052542692</v>
      </c>
      <c r="P44" s="34">
        <f t="shared" si="11"/>
        <v>75.42753480573667</v>
      </c>
      <c r="Q44" s="34">
        <f t="shared" si="11"/>
        <v>75.363874785287535</v>
      </c>
    </row>
    <row r="45" spans="1:18" s="36" customFormat="1" ht="18.75" customHeight="1" x14ac:dyDescent="0.25">
      <c r="A45" s="206" t="s">
        <v>171</v>
      </c>
      <c r="B45" s="207"/>
      <c r="C45" s="32">
        <f>C7/C5*100</f>
        <v>15.71782368639589</v>
      </c>
      <c r="D45" s="32">
        <f t="shared" ref="D45:E45" si="12">D7/D5*100</f>
        <v>23.3775216109163</v>
      </c>
      <c r="E45" s="32">
        <f t="shared" si="12"/>
        <v>13.010254181189771</v>
      </c>
      <c r="F45" s="34">
        <f t="shared" ref="F45:Q45" si="13">F7/F5*100</f>
        <v>7.9572603443492635</v>
      </c>
      <c r="G45" s="34">
        <f t="shared" si="13"/>
        <v>14.329953259957698</v>
      </c>
      <c r="H45" s="34">
        <f t="shared" si="13"/>
        <v>19.73424012919941</v>
      </c>
      <c r="I45" s="34">
        <f t="shared" si="13"/>
        <v>18.946124934866447</v>
      </c>
      <c r="J45" s="34">
        <f t="shared" si="13"/>
        <v>18.992164408829769</v>
      </c>
      <c r="K45" s="34">
        <f t="shared" si="13"/>
        <v>10.088284744622735</v>
      </c>
      <c r="L45" s="34">
        <f t="shared" si="13"/>
        <v>23.356424004768204</v>
      </c>
      <c r="M45" s="34">
        <f t="shared" si="13"/>
        <v>35.216751245225545</v>
      </c>
      <c r="N45" s="34">
        <f t="shared" si="13"/>
        <v>9.6703395248156685</v>
      </c>
      <c r="O45" s="34">
        <f t="shared" si="13"/>
        <v>11.838861325144972</v>
      </c>
      <c r="P45" s="34">
        <f t="shared" si="13"/>
        <v>16.053823346240669</v>
      </c>
      <c r="Q45" s="34">
        <f t="shared" si="13"/>
        <v>14.187021104578838</v>
      </c>
    </row>
    <row r="46" spans="1:18" s="36" customFormat="1" ht="18.75" customHeight="1" x14ac:dyDescent="0.25">
      <c r="A46" s="206" t="s">
        <v>172</v>
      </c>
      <c r="B46" s="207"/>
      <c r="C46" s="32">
        <f>C8/C5*100</f>
        <v>9.3043101904023384</v>
      </c>
      <c r="D46" s="32">
        <f t="shared" ref="D46:E46" si="14">D8/D5*100</f>
        <v>8.6437429766745755</v>
      </c>
      <c r="E46" s="32">
        <f t="shared" si="14"/>
        <v>8.5234585547639643</v>
      </c>
      <c r="F46" s="34">
        <f t="shared" ref="F46:Q46" si="15">F8/F5*100</f>
        <v>8.4474275670426859</v>
      </c>
      <c r="G46" s="34">
        <f t="shared" si="15"/>
        <v>5.0565029582753347</v>
      </c>
      <c r="H46" s="34">
        <f t="shared" si="15"/>
        <v>8.6315369084660798</v>
      </c>
      <c r="I46" s="34">
        <f t="shared" si="15"/>
        <v>14.31149367612911</v>
      </c>
      <c r="J46" s="34">
        <f t="shared" si="15"/>
        <v>6.6881926039719595</v>
      </c>
      <c r="K46" s="34">
        <f t="shared" si="15"/>
        <v>6.8232682436538532</v>
      </c>
      <c r="L46" s="34">
        <f t="shared" si="15"/>
        <v>7.5981729222639762</v>
      </c>
      <c r="M46" s="34">
        <f t="shared" si="15"/>
        <v>11.836104117462252</v>
      </c>
      <c r="N46" s="34">
        <f t="shared" si="15"/>
        <v>10.335628769718737</v>
      </c>
      <c r="O46" s="34">
        <f t="shared" si="15"/>
        <v>5.1707086223123335</v>
      </c>
      <c r="P46" s="34">
        <f t="shared" si="15"/>
        <v>8.5186418480226536</v>
      </c>
      <c r="Q46" s="34">
        <f t="shared" si="15"/>
        <v>10.449104110133636</v>
      </c>
    </row>
    <row r="47" spans="1:18" s="4" customFormat="1" ht="18.75" customHeight="1" x14ac:dyDescent="0.25">
      <c r="A47" s="208" t="s">
        <v>173</v>
      </c>
      <c r="B47" s="209"/>
      <c r="C47" s="32"/>
      <c r="D47" s="32"/>
      <c r="E47" s="32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8" s="36" customFormat="1" ht="18.75" customHeight="1" x14ac:dyDescent="0.25">
      <c r="A48" s="206" t="s">
        <v>174</v>
      </c>
      <c r="B48" s="207"/>
      <c r="C48" s="32">
        <f t="shared" ref="C48:E51" si="16">C10/C$9*100</f>
        <v>39.540325115680943</v>
      </c>
      <c r="D48" s="32">
        <f t="shared" si="16"/>
        <v>37.057215549844443</v>
      </c>
      <c r="E48" s="32">
        <f t="shared" si="16"/>
        <v>38.835897197376816</v>
      </c>
      <c r="F48" s="34">
        <f t="shared" ref="F48:Q54" si="17">F10/F$9*100</f>
        <v>39.08293592524246</v>
      </c>
      <c r="G48" s="34">
        <f t="shared" si="17"/>
        <v>46.133618355823266</v>
      </c>
      <c r="H48" s="34">
        <f t="shared" si="17"/>
        <v>34.143358157974305</v>
      </c>
      <c r="I48" s="34">
        <f t="shared" si="17"/>
        <v>39.674355644277625</v>
      </c>
      <c r="J48" s="34">
        <f t="shared" si="17"/>
        <v>38.009679639844656</v>
      </c>
      <c r="K48" s="34">
        <f t="shared" si="17"/>
        <v>44.10512252183775</v>
      </c>
      <c r="L48" s="34">
        <f t="shared" si="17"/>
        <v>36.880679683494542</v>
      </c>
      <c r="M48" s="34">
        <f t="shared" si="17"/>
        <v>30.789485582397617</v>
      </c>
      <c r="N48" s="34">
        <f t="shared" si="17"/>
        <v>41.381022426974887</v>
      </c>
      <c r="O48" s="34">
        <f t="shared" si="17"/>
        <v>40.146275269227388</v>
      </c>
      <c r="P48" s="34">
        <f t="shared" si="17"/>
        <v>37.998665950694196</v>
      </c>
      <c r="Q48" s="34">
        <f t="shared" si="17"/>
        <v>36.18099600428998</v>
      </c>
    </row>
    <row r="49" spans="1:17" s="36" customFormat="1" ht="18.75" customHeight="1" x14ac:dyDescent="0.25">
      <c r="A49" s="206" t="s">
        <v>175</v>
      </c>
      <c r="B49" s="207"/>
      <c r="C49" s="32">
        <f t="shared" si="16"/>
        <v>26.656406459180765</v>
      </c>
      <c r="D49" s="32">
        <f t="shared" si="16"/>
        <v>31.94356643573142</v>
      </c>
      <c r="E49" s="32">
        <f t="shared" si="16"/>
        <v>26.76872268621096</v>
      </c>
      <c r="F49" s="34">
        <f t="shared" si="17"/>
        <v>28.464076987740512</v>
      </c>
      <c r="G49" s="34">
        <f t="shared" si="17"/>
        <v>27.277754772300035</v>
      </c>
      <c r="H49" s="34">
        <f t="shared" si="17"/>
        <v>26.795651000899689</v>
      </c>
      <c r="I49" s="34">
        <f t="shared" si="17"/>
        <v>24.471477644734875</v>
      </c>
      <c r="J49" s="34">
        <f t="shared" si="17"/>
        <v>25.024253215754054</v>
      </c>
      <c r="K49" s="34">
        <f t="shared" si="17"/>
        <v>26.431170250376962</v>
      </c>
      <c r="L49" s="34">
        <f t="shared" si="17"/>
        <v>26.231144379336808</v>
      </c>
      <c r="M49" s="34">
        <f t="shared" si="17"/>
        <v>46.980078982530557</v>
      </c>
      <c r="N49" s="34">
        <f t="shared" si="17"/>
        <v>26.34533812192586</v>
      </c>
      <c r="O49" s="34">
        <f t="shared" si="17"/>
        <v>30.408034816096979</v>
      </c>
      <c r="P49" s="34">
        <f t="shared" si="17"/>
        <v>22.935459084211832</v>
      </c>
      <c r="Q49" s="34">
        <f t="shared" si="17"/>
        <v>27.953030564769442</v>
      </c>
    </row>
    <row r="50" spans="1:17" s="36" customFormat="1" ht="18.75" customHeight="1" x14ac:dyDescent="0.25">
      <c r="A50" s="206" t="s">
        <v>176</v>
      </c>
      <c r="B50" s="207"/>
      <c r="C50" s="32">
        <f t="shared" si="16"/>
        <v>1.7965223936483037</v>
      </c>
      <c r="D50" s="32">
        <f t="shared" si="16"/>
        <v>1.7995721929922301</v>
      </c>
      <c r="E50" s="32">
        <f t="shared" si="16"/>
        <v>1.5822911797992816</v>
      </c>
      <c r="F50" s="34">
        <f t="shared" si="17"/>
        <v>2.8973828368139647</v>
      </c>
      <c r="G50" s="34">
        <f t="shared" si="17"/>
        <v>0.9612812685847707</v>
      </c>
      <c r="H50" s="34">
        <f t="shared" si="17"/>
        <v>2.4105687807672456</v>
      </c>
      <c r="I50" s="34">
        <f t="shared" si="17"/>
        <v>0.96535862221681401</v>
      </c>
      <c r="J50" s="34">
        <f t="shared" si="17"/>
        <v>2.9347761320520651</v>
      </c>
      <c r="K50" s="34">
        <f t="shared" si="17"/>
        <v>1.2151526486794799</v>
      </c>
      <c r="L50" s="34">
        <f t="shared" si="17"/>
        <v>2.214011349972353</v>
      </c>
      <c r="M50" s="34">
        <f t="shared" si="17"/>
        <v>1.0230597832799377</v>
      </c>
      <c r="N50" s="34">
        <f t="shared" si="17"/>
        <v>2.2207574634167826</v>
      </c>
      <c r="O50" s="34">
        <f t="shared" si="17"/>
        <v>1.1949539314038944</v>
      </c>
      <c r="P50" s="34">
        <f t="shared" si="17"/>
        <v>1.9079641301703612</v>
      </c>
      <c r="Q50" s="34">
        <f t="shared" si="17"/>
        <v>0.98641914096592886</v>
      </c>
    </row>
    <row r="51" spans="1:17" s="36" customFormat="1" ht="18.75" customHeight="1" x14ac:dyDescent="0.25">
      <c r="A51" s="206" t="s">
        <v>177</v>
      </c>
      <c r="B51" s="207"/>
      <c r="C51" s="32">
        <f t="shared" si="16"/>
        <v>0.34040456290582544</v>
      </c>
      <c r="D51" s="32">
        <f t="shared" si="16"/>
        <v>0.72012468287756592</v>
      </c>
      <c r="E51" s="32">
        <f t="shared" si="16"/>
        <v>0.79528147351214451</v>
      </c>
      <c r="F51" s="34">
        <f t="shared" si="17"/>
        <v>0.30705279174720224</v>
      </c>
      <c r="G51" s="34">
        <f t="shared" si="17"/>
        <v>0.75826756897005976</v>
      </c>
      <c r="H51" s="34">
        <f t="shared" si="17"/>
        <v>0.22677309744646426</v>
      </c>
      <c r="I51" s="34">
        <f t="shared" si="17"/>
        <v>0.1297278783041072</v>
      </c>
      <c r="J51" s="34">
        <f t="shared" si="17"/>
        <v>2.8758857066892289E-2</v>
      </c>
      <c r="K51" s="34">
        <f t="shared" si="17"/>
        <v>2.6447140612479587</v>
      </c>
      <c r="L51" s="34">
        <f t="shared" si="17"/>
        <v>0</v>
      </c>
      <c r="M51" s="34">
        <f t="shared" si="17"/>
        <v>0.35715363932863453</v>
      </c>
      <c r="N51" s="34">
        <f t="shared" si="17"/>
        <v>7.5845540647285201E-2</v>
      </c>
      <c r="O51" s="34">
        <f t="shared" si="17"/>
        <v>0</v>
      </c>
      <c r="P51" s="34">
        <f t="shared" si="17"/>
        <v>2.7290299321097047</v>
      </c>
      <c r="Q51" s="34">
        <f t="shared" si="17"/>
        <v>0.16542390144317271</v>
      </c>
    </row>
    <row r="52" spans="1:17" s="36" customFormat="1" ht="18.75" customHeight="1" x14ac:dyDescent="0.25">
      <c r="A52" s="206" t="s">
        <v>47</v>
      </c>
      <c r="B52" s="207"/>
      <c r="C52" s="32">
        <f t="shared" ref="C52:E54" si="18">C14/C$9*100</f>
        <v>25.280332045578501</v>
      </c>
      <c r="D52" s="32">
        <f t="shared" si="18"/>
        <v>23.228444607208264</v>
      </c>
      <c r="E52" s="32">
        <f t="shared" si="18"/>
        <v>26.463145518577836</v>
      </c>
      <c r="F52" s="34">
        <f t="shared" si="17"/>
        <v>23.208913794830838</v>
      </c>
      <c r="G52" s="34">
        <f t="shared" si="17"/>
        <v>20.404900242944144</v>
      </c>
      <c r="H52" s="34">
        <f t="shared" si="17"/>
        <v>29.184099504753092</v>
      </c>
      <c r="I52" s="34">
        <f t="shared" si="17"/>
        <v>27.304298460362901</v>
      </c>
      <c r="J52" s="34">
        <f t="shared" si="17"/>
        <v>27.697273139445429</v>
      </c>
      <c r="K52" s="34">
        <f t="shared" si="17"/>
        <v>19.978967286266055</v>
      </c>
      <c r="L52" s="34">
        <f t="shared" si="17"/>
        <v>29.765659014589602</v>
      </c>
      <c r="M52" s="34">
        <f t="shared" si="17"/>
        <v>16.387135474084484</v>
      </c>
      <c r="N52" s="34">
        <f t="shared" si="17"/>
        <v>25.581730831259001</v>
      </c>
      <c r="O52" s="34">
        <f t="shared" si="17"/>
        <v>21.447604275563009</v>
      </c>
      <c r="P52" s="34">
        <f t="shared" si="17"/>
        <v>29.28447002468786</v>
      </c>
      <c r="Q52" s="34">
        <f t="shared" si="17"/>
        <v>28.738027191417419</v>
      </c>
    </row>
    <row r="53" spans="1:17" s="36" customFormat="1" ht="18.75" customHeight="1" x14ac:dyDescent="0.25">
      <c r="A53" s="206" t="s">
        <v>178</v>
      </c>
      <c r="B53" s="207"/>
      <c r="C53" s="32">
        <f t="shared" si="18"/>
        <v>5.053128283438336</v>
      </c>
      <c r="D53" s="32">
        <f t="shared" si="18"/>
        <v>4.3480496070151951</v>
      </c>
      <c r="E53" s="32">
        <f t="shared" si="18"/>
        <v>4.3986358090051185</v>
      </c>
      <c r="F53" s="34">
        <f t="shared" si="17"/>
        <v>4.7210464442165172</v>
      </c>
      <c r="G53" s="34">
        <f t="shared" si="17"/>
        <v>3.3062611930639521</v>
      </c>
      <c r="H53" s="34">
        <f t="shared" si="17"/>
        <v>5.6592234856737544</v>
      </c>
      <c r="I53" s="34">
        <f t="shared" si="17"/>
        <v>6.2047984875388584</v>
      </c>
      <c r="J53" s="34">
        <f t="shared" si="17"/>
        <v>5.2569129225886826</v>
      </c>
      <c r="K53" s="34">
        <f t="shared" si="17"/>
        <v>4.8421136944507692</v>
      </c>
      <c r="L53" s="34">
        <f t="shared" si="17"/>
        <v>4.0647921689139856</v>
      </c>
      <c r="M53" s="34">
        <f t="shared" si="17"/>
        <v>3.5183837243680918</v>
      </c>
      <c r="N53" s="34">
        <f t="shared" si="17"/>
        <v>3.5159336684939029</v>
      </c>
      <c r="O53" s="34">
        <f t="shared" si="17"/>
        <v>4.9523240921295075</v>
      </c>
      <c r="P53" s="34">
        <f t="shared" si="17"/>
        <v>4.364440326371744</v>
      </c>
      <c r="Q53" s="34">
        <f t="shared" si="17"/>
        <v>4.7777038135934067</v>
      </c>
    </row>
    <row r="54" spans="1:17" s="36" customFormat="1" ht="18.75" customHeight="1" x14ac:dyDescent="0.25">
      <c r="A54" s="212" t="s">
        <v>179</v>
      </c>
      <c r="B54" s="213"/>
      <c r="C54" s="38">
        <f t="shared" si="18"/>
        <v>1.3328811395673292</v>
      </c>
      <c r="D54" s="38">
        <f t="shared" si="18"/>
        <v>0.90302692433088005</v>
      </c>
      <c r="E54" s="38">
        <f t="shared" si="18"/>
        <v>1.1560261355178392</v>
      </c>
      <c r="F54" s="39">
        <f t="shared" si="17"/>
        <v>1.3185912194084952</v>
      </c>
      <c r="G54" s="39">
        <f t="shared" si="17"/>
        <v>1.1579165983137785</v>
      </c>
      <c r="H54" s="39">
        <f t="shared" si="17"/>
        <v>1.5803259724854424</v>
      </c>
      <c r="I54" s="39">
        <f t="shared" si="17"/>
        <v>1.2499832625648131</v>
      </c>
      <c r="J54" s="39">
        <f t="shared" si="17"/>
        <v>1.0483460932482247</v>
      </c>
      <c r="K54" s="39">
        <f t="shared" si="17"/>
        <v>0.78275953714100122</v>
      </c>
      <c r="L54" s="39">
        <f t="shared" si="17"/>
        <v>0.84371340369269776</v>
      </c>
      <c r="M54" s="39">
        <f t="shared" si="17"/>
        <v>0.94470281401066425</v>
      </c>
      <c r="N54" s="39">
        <f t="shared" si="17"/>
        <v>0.87937194728227253</v>
      </c>
      <c r="O54" s="39">
        <f t="shared" si="17"/>
        <v>1.850807615579243</v>
      </c>
      <c r="P54" s="39">
        <f t="shared" si="17"/>
        <v>0.77997055175430374</v>
      </c>
      <c r="Q54" s="39">
        <f t="shared" si="17"/>
        <v>1.1983993835206472</v>
      </c>
    </row>
    <row r="55" spans="1:17" s="36" customFormat="1" x14ac:dyDescent="0.25">
      <c r="A55" s="183" t="s">
        <v>32</v>
      </c>
      <c r="B55" s="40"/>
      <c r="C55" s="41"/>
      <c r="D55" s="41"/>
      <c r="E55" s="41"/>
    </row>
    <row r="56" spans="1:17" x14ac:dyDescent="0.25">
      <c r="A56" s="42" t="s">
        <v>180</v>
      </c>
    </row>
  </sheetData>
  <mergeCells count="39">
    <mergeCell ref="A53:B53"/>
    <mergeCell ref="A54:B54"/>
    <mergeCell ref="A46:B46"/>
    <mergeCell ref="A47:B47"/>
    <mergeCell ref="A48:B48"/>
    <mergeCell ref="A49:B49"/>
    <mergeCell ref="A50:B50"/>
    <mergeCell ref="A51:B51"/>
    <mergeCell ref="A41:B41"/>
    <mergeCell ref="A42:B42"/>
    <mergeCell ref="A43:B43"/>
    <mergeCell ref="A44:B44"/>
    <mergeCell ref="A52:B52"/>
    <mergeCell ref="O3:O4"/>
    <mergeCell ref="F3:F4"/>
    <mergeCell ref="G3:G4"/>
    <mergeCell ref="H3:H4"/>
    <mergeCell ref="A40:B40"/>
    <mergeCell ref="N2:Q2"/>
    <mergeCell ref="C3:C4"/>
    <mergeCell ref="D3:D4"/>
    <mergeCell ref="E3:E4"/>
    <mergeCell ref="A45:B45"/>
    <mergeCell ref="P3:P4"/>
    <mergeCell ref="Q3:Q4"/>
    <mergeCell ref="A36:B36"/>
    <mergeCell ref="A37:B37"/>
    <mergeCell ref="A38:B38"/>
    <mergeCell ref="A39:B39"/>
    <mergeCell ref="J3:J4"/>
    <mergeCell ref="K3:K4"/>
    <mergeCell ref="L3:L4"/>
    <mergeCell ref="M3:M4"/>
    <mergeCell ref="N3:N4"/>
    <mergeCell ref="A2:B3"/>
    <mergeCell ref="C2:E2"/>
    <mergeCell ref="I3:I4"/>
    <mergeCell ref="F2:I2"/>
    <mergeCell ref="J2:M2"/>
  </mergeCells>
  <conditionalFormatting sqref="A22:Q22 T22:XFD22">
    <cfRule type="cellIs" dxfId="11" priority="1" operator="lessThan">
      <formula>0</formula>
    </cfRule>
  </conditionalFormatting>
  <pageMargins left="0" right="0" top="0" bottom="0" header="0.11811023622047245" footer="0.11811023622047245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A1108-3F59-41D6-86B9-B4549C642B9A}">
  <sheetPr>
    <pageSetUpPr fitToPage="1"/>
  </sheetPr>
  <dimension ref="A1:T31"/>
  <sheetViews>
    <sheetView view="pageBreakPreview" zoomScale="85" zoomScaleNormal="70" zoomScaleSheetLayoutView="85" workbookViewId="0">
      <pane xSplit="5" ySplit="3" topLeftCell="F4" activePane="bottomRight" state="frozen"/>
      <selection activeCell="F60" sqref="F60"/>
      <selection pane="topRight" activeCell="F60" sqref="F60"/>
      <selection pane="bottomLeft" activeCell="F60" sqref="F60"/>
      <selection pane="bottomRight" activeCell="F60" sqref="F60"/>
    </sheetView>
  </sheetViews>
  <sheetFormatPr defaultRowHeight="15" x14ac:dyDescent="0.25"/>
  <cols>
    <col min="1" max="1" width="8.28515625" customWidth="1"/>
    <col min="2" max="2" width="58" customWidth="1"/>
    <col min="3" max="5" width="16.28515625" customWidth="1"/>
    <col min="6" max="17" width="14.28515625" customWidth="1"/>
  </cols>
  <sheetData>
    <row r="1" spans="1:20" ht="21" x14ac:dyDescent="0.25">
      <c r="A1" s="1" t="s">
        <v>33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15" customHeight="1" x14ac:dyDescent="0.25">
      <c r="A2" s="214" t="s">
        <v>34</v>
      </c>
      <c r="B2" s="234"/>
      <c r="C2" s="221" t="s">
        <v>3</v>
      </c>
      <c r="D2" s="196"/>
      <c r="E2" s="197"/>
      <c r="F2" s="201" t="s">
        <v>4</v>
      </c>
      <c r="G2" s="201"/>
      <c r="H2" s="201"/>
      <c r="I2" s="202"/>
      <c r="J2" s="200" t="s">
        <v>5</v>
      </c>
      <c r="K2" s="201"/>
      <c r="L2" s="201"/>
      <c r="M2" s="202"/>
      <c r="N2" s="200" t="s">
        <v>6</v>
      </c>
      <c r="O2" s="201"/>
      <c r="P2" s="201"/>
      <c r="Q2" s="202"/>
      <c r="R2" s="82"/>
      <c r="S2" s="82"/>
      <c r="T2" s="82"/>
    </row>
    <row r="3" spans="1:20" s="15" customFormat="1" ht="31.5" customHeight="1" x14ac:dyDescent="0.25">
      <c r="A3" s="214"/>
      <c r="B3" s="214"/>
      <c r="C3" s="235" t="s">
        <v>4</v>
      </c>
      <c r="D3" s="235" t="s">
        <v>5</v>
      </c>
      <c r="E3" s="235" t="s">
        <v>6</v>
      </c>
      <c r="F3" s="111">
        <v>44805</v>
      </c>
      <c r="G3" s="111">
        <v>44896</v>
      </c>
      <c r="H3" s="111">
        <v>44986</v>
      </c>
      <c r="I3" s="111">
        <v>45078</v>
      </c>
      <c r="J3" s="111">
        <v>45170</v>
      </c>
      <c r="K3" s="111">
        <v>45261</v>
      </c>
      <c r="L3" s="111">
        <v>45352</v>
      </c>
      <c r="M3" s="111">
        <v>45444</v>
      </c>
      <c r="N3" s="111">
        <v>45536</v>
      </c>
      <c r="O3" s="111">
        <v>45627</v>
      </c>
      <c r="P3" s="111">
        <v>45717</v>
      </c>
      <c r="Q3" s="111">
        <v>45809</v>
      </c>
      <c r="R3" s="82"/>
      <c r="S3" s="82"/>
      <c r="T3" s="82"/>
    </row>
    <row r="4" spans="1:20" s="4" customFormat="1" ht="35.25" customHeight="1" x14ac:dyDescent="0.25">
      <c r="A4" s="43">
        <v>1</v>
      </c>
      <c r="B4" s="44" t="s">
        <v>34</v>
      </c>
      <c r="C4" s="45">
        <v>898.84500041999991</v>
      </c>
      <c r="D4" s="45">
        <v>1154.5748825399999</v>
      </c>
      <c r="E4" s="45">
        <v>1064.85049639</v>
      </c>
      <c r="F4" s="46">
        <v>186.13503264999997</v>
      </c>
      <c r="G4" s="46">
        <v>225.30332195999998</v>
      </c>
      <c r="H4" s="46">
        <v>233.09923057000003</v>
      </c>
      <c r="I4" s="46">
        <v>254.30741523999998</v>
      </c>
      <c r="J4" s="46">
        <v>247.86714081999997</v>
      </c>
      <c r="K4" s="46">
        <v>261.59578756999997</v>
      </c>
      <c r="L4" s="46">
        <v>259.20315411999997</v>
      </c>
      <c r="M4" s="46">
        <v>385.90880003000001</v>
      </c>
      <c r="N4" s="46">
        <v>240.97688069999998</v>
      </c>
      <c r="O4" s="46">
        <v>284.61985628999997</v>
      </c>
      <c r="P4" s="46">
        <v>269.80249082</v>
      </c>
      <c r="Q4" s="46">
        <v>269.45126857999998</v>
      </c>
      <c r="R4" s="112"/>
      <c r="S4" s="81"/>
      <c r="T4" s="81"/>
    </row>
    <row r="5" spans="1:20" s="4" customFormat="1" ht="35.25" customHeight="1" x14ac:dyDescent="0.25">
      <c r="A5" s="43">
        <v>11</v>
      </c>
      <c r="B5" s="44" t="s">
        <v>35</v>
      </c>
      <c r="C5" s="45">
        <v>673.93480106999993</v>
      </c>
      <c r="D5" s="45">
        <v>784.86540453999999</v>
      </c>
      <c r="E5" s="45">
        <v>835.54864943000007</v>
      </c>
      <c r="F5" s="46">
        <v>155.60016144999997</v>
      </c>
      <c r="G5" s="46">
        <v>181.62499208999998</v>
      </c>
      <c r="H5" s="46">
        <v>166.97882255000002</v>
      </c>
      <c r="I5" s="46">
        <v>169.73082497999999</v>
      </c>
      <c r="J5" s="46">
        <v>184.21397413999998</v>
      </c>
      <c r="K5" s="46">
        <v>217.35587734000001</v>
      </c>
      <c r="L5" s="46">
        <v>178.96786253999997</v>
      </c>
      <c r="M5" s="46">
        <v>204.32769052</v>
      </c>
      <c r="N5" s="46">
        <v>192.76712234999999</v>
      </c>
      <c r="O5" s="46">
        <v>236.20724274999998</v>
      </c>
      <c r="P5" s="46">
        <v>203.50536767</v>
      </c>
      <c r="Q5" s="46">
        <v>203.06891665999999</v>
      </c>
      <c r="R5" s="112"/>
      <c r="S5" s="81"/>
      <c r="T5" s="81"/>
    </row>
    <row r="6" spans="1:20" s="4" customFormat="1" ht="35.25" customHeight="1" x14ac:dyDescent="0.25">
      <c r="A6" s="43">
        <v>111</v>
      </c>
      <c r="B6" s="44" t="s">
        <v>36</v>
      </c>
      <c r="C6" s="45">
        <v>140.10214943</v>
      </c>
      <c r="D6" s="45">
        <v>182.88319822</v>
      </c>
      <c r="E6" s="45">
        <v>213.38510939000003</v>
      </c>
      <c r="F6" s="46">
        <v>35.279208199999999</v>
      </c>
      <c r="G6" s="46">
        <v>37.741489819999998</v>
      </c>
      <c r="H6" s="46">
        <v>37.683632720000006</v>
      </c>
      <c r="I6" s="46">
        <v>29.397818690000001</v>
      </c>
      <c r="J6" s="46">
        <v>45.716032380000001</v>
      </c>
      <c r="K6" s="46">
        <v>46.205179460000004</v>
      </c>
      <c r="L6" s="46">
        <v>44.918265599999998</v>
      </c>
      <c r="M6" s="46">
        <v>46.043720780000001</v>
      </c>
      <c r="N6" s="46">
        <v>58.288737890000007</v>
      </c>
      <c r="O6" s="46">
        <v>53.33921248</v>
      </c>
      <c r="P6" s="46">
        <v>55.233319480000006</v>
      </c>
      <c r="Q6" s="46">
        <v>46.523839539999997</v>
      </c>
      <c r="R6" s="112"/>
      <c r="S6" s="81"/>
      <c r="T6" s="81"/>
    </row>
    <row r="7" spans="1:20" s="15" customFormat="1" ht="35.25" customHeight="1" x14ac:dyDescent="0.25">
      <c r="A7" s="47">
        <v>1111</v>
      </c>
      <c r="B7" s="48" t="s">
        <v>37</v>
      </c>
      <c r="C7" s="49">
        <v>75.74879138</v>
      </c>
      <c r="D7" s="49">
        <v>89.811457309999994</v>
      </c>
      <c r="E7" s="49">
        <v>101.37893375</v>
      </c>
      <c r="F7" s="50">
        <v>17.25674012</v>
      </c>
      <c r="G7" s="50">
        <v>20.535512109999999</v>
      </c>
      <c r="H7" s="50">
        <v>20.675753870000001</v>
      </c>
      <c r="I7" s="50">
        <v>17.28078528</v>
      </c>
      <c r="J7" s="50">
        <v>21.032581829999998</v>
      </c>
      <c r="K7" s="50">
        <v>23.614748500000001</v>
      </c>
      <c r="L7" s="50">
        <v>23.6837959</v>
      </c>
      <c r="M7" s="50">
        <v>21.480331079999999</v>
      </c>
      <c r="N7" s="50">
        <v>26.047863469999999</v>
      </c>
      <c r="O7" s="50">
        <v>24.197436679999999</v>
      </c>
      <c r="P7" s="50">
        <v>26.20027902</v>
      </c>
      <c r="Q7" s="50">
        <v>24.93335458</v>
      </c>
      <c r="R7" s="112"/>
      <c r="S7" s="82"/>
      <c r="T7" s="82"/>
    </row>
    <row r="8" spans="1:20" s="15" customFormat="1" ht="35.25" customHeight="1" x14ac:dyDescent="0.25">
      <c r="A8" s="47">
        <v>1112</v>
      </c>
      <c r="B8" s="48" t="s">
        <v>38</v>
      </c>
      <c r="C8" s="49">
        <v>64.353358050000011</v>
      </c>
      <c r="D8" s="49">
        <v>93.071740910000003</v>
      </c>
      <c r="E8" s="49">
        <v>112.00617564000001</v>
      </c>
      <c r="F8" s="50">
        <v>18.022468079999999</v>
      </c>
      <c r="G8" s="50">
        <v>17.205977710000003</v>
      </c>
      <c r="H8" s="50">
        <v>17.007878850000001</v>
      </c>
      <c r="I8" s="50">
        <v>12.117033409999999</v>
      </c>
      <c r="J8" s="50">
        <v>24.68345055</v>
      </c>
      <c r="K8" s="50">
        <v>22.590430960000003</v>
      </c>
      <c r="L8" s="50">
        <v>21.234469699999998</v>
      </c>
      <c r="M8" s="50">
        <v>24.563389699999998</v>
      </c>
      <c r="N8" s="50">
        <v>32.240874420000004</v>
      </c>
      <c r="O8" s="50">
        <v>29.141775800000001</v>
      </c>
      <c r="P8" s="50">
        <v>29.033040460000002</v>
      </c>
      <c r="Q8" s="50">
        <v>21.590484960000001</v>
      </c>
      <c r="R8" s="112"/>
      <c r="S8" s="82"/>
      <c r="T8" s="82"/>
    </row>
    <row r="9" spans="1:20" s="4" customFormat="1" ht="35.25" customHeight="1" x14ac:dyDescent="0.25">
      <c r="A9" s="43">
        <v>113</v>
      </c>
      <c r="B9" s="44" t="s">
        <v>39</v>
      </c>
      <c r="C9" s="45">
        <v>0</v>
      </c>
      <c r="D9" s="45">
        <v>0</v>
      </c>
      <c r="E9" s="45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112"/>
      <c r="S9" s="81"/>
      <c r="T9" s="81"/>
    </row>
    <row r="10" spans="1:20" s="4" customFormat="1" ht="35.25" customHeight="1" x14ac:dyDescent="0.25">
      <c r="A10" s="43">
        <v>114</v>
      </c>
      <c r="B10" s="44" t="s">
        <v>40</v>
      </c>
      <c r="C10" s="45">
        <v>449.97153650999996</v>
      </c>
      <c r="D10" s="45">
        <v>515.10044481</v>
      </c>
      <c r="E10" s="45">
        <v>533.9149635</v>
      </c>
      <c r="F10" s="46">
        <v>101.13274895999999</v>
      </c>
      <c r="G10" s="46">
        <v>119.76675137999999</v>
      </c>
      <c r="H10" s="46">
        <v>109.07429860000001</v>
      </c>
      <c r="I10" s="46">
        <v>119.99773757</v>
      </c>
      <c r="J10" s="46">
        <v>115.01303146999999</v>
      </c>
      <c r="K10" s="46">
        <v>148.72670563</v>
      </c>
      <c r="L10" s="46">
        <v>114.83693622999999</v>
      </c>
      <c r="M10" s="46">
        <v>136.52377147999999</v>
      </c>
      <c r="N10" s="46">
        <v>112.71889772999999</v>
      </c>
      <c r="O10" s="46">
        <v>157.24216984</v>
      </c>
      <c r="P10" s="46">
        <v>128.51532724</v>
      </c>
      <c r="Q10" s="46">
        <v>135.43856869000001</v>
      </c>
      <c r="R10" s="112"/>
      <c r="S10" s="112"/>
      <c r="T10" s="81"/>
    </row>
    <row r="11" spans="1:20" s="15" customFormat="1" ht="35.25" customHeight="1" x14ac:dyDescent="0.25">
      <c r="A11" s="47">
        <v>1141</v>
      </c>
      <c r="B11" s="48" t="s">
        <v>41</v>
      </c>
      <c r="C11" s="49">
        <v>281.48101249000001</v>
      </c>
      <c r="D11" s="49">
        <v>316.59599534</v>
      </c>
      <c r="E11" s="49">
        <v>322.73632339</v>
      </c>
      <c r="F11" s="50">
        <v>64.000201779999998</v>
      </c>
      <c r="G11" s="50">
        <v>77.471574489999995</v>
      </c>
      <c r="H11" s="50">
        <v>67.931522520000001</v>
      </c>
      <c r="I11" s="50">
        <v>72.077713700000004</v>
      </c>
      <c r="J11" s="50">
        <v>75.981172279999996</v>
      </c>
      <c r="K11" s="50">
        <v>85.978508550000001</v>
      </c>
      <c r="L11" s="50">
        <v>73.789592200000001</v>
      </c>
      <c r="M11" s="50">
        <v>80.846722310000004</v>
      </c>
      <c r="N11" s="50">
        <v>74.381398349999998</v>
      </c>
      <c r="O11" s="50">
        <v>93.649110159999992</v>
      </c>
      <c r="P11" s="50">
        <v>77.099446540000002</v>
      </c>
      <c r="Q11" s="50">
        <v>77.606368340000003</v>
      </c>
      <c r="R11" s="112"/>
      <c r="S11" s="82"/>
      <c r="T11" s="82"/>
    </row>
    <row r="12" spans="1:20" s="15" customFormat="1" ht="35.25" customHeight="1" x14ac:dyDescent="0.25">
      <c r="A12" s="47">
        <v>1142</v>
      </c>
      <c r="B12" s="48" t="s">
        <v>42</v>
      </c>
      <c r="C12" s="49">
        <v>158.58562455000001</v>
      </c>
      <c r="D12" s="49">
        <v>179.41745560000001</v>
      </c>
      <c r="E12" s="49">
        <v>190.69719193</v>
      </c>
      <c r="F12" s="50">
        <v>33.961541279999999</v>
      </c>
      <c r="G12" s="50">
        <v>41.259292549999998</v>
      </c>
      <c r="H12" s="50">
        <v>36.67268919</v>
      </c>
      <c r="I12" s="50">
        <v>46.692101530000002</v>
      </c>
      <c r="J12" s="50">
        <v>34.752262569999999</v>
      </c>
      <c r="K12" s="50">
        <v>54.937594140000002</v>
      </c>
      <c r="L12" s="50">
        <v>39.062639359999999</v>
      </c>
      <c r="M12" s="50">
        <v>50.664959530000004</v>
      </c>
      <c r="N12" s="50">
        <v>36.568525039999997</v>
      </c>
      <c r="O12" s="50">
        <v>52.780717100000004</v>
      </c>
      <c r="P12" s="50">
        <v>48.254781969999996</v>
      </c>
      <c r="Q12" s="50">
        <v>53.093167819999998</v>
      </c>
      <c r="R12" s="112"/>
      <c r="S12" s="82"/>
      <c r="T12" s="82"/>
    </row>
    <row r="13" spans="1:20" s="15" customFormat="1" ht="35.25" customHeight="1" x14ac:dyDescent="0.25">
      <c r="A13" s="47">
        <v>1144</v>
      </c>
      <c r="B13" s="48" t="s">
        <v>43</v>
      </c>
      <c r="C13" s="49">
        <v>9.9048994700000002</v>
      </c>
      <c r="D13" s="49">
        <v>19.086993870000001</v>
      </c>
      <c r="E13" s="49">
        <v>20.481448180000001</v>
      </c>
      <c r="F13" s="50">
        <v>3.1710058999999999</v>
      </c>
      <c r="G13" s="50">
        <v>1.03588434</v>
      </c>
      <c r="H13" s="50">
        <v>4.470086890000001</v>
      </c>
      <c r="I13" s="50">
        <v>1.2279223399999999</v>
      </c>
      <c r="J13" s="50">
        <v>4.2795966200000004</v>
      </c>
      <c r="K13" s="50">
        <v>7.8106029400000008</v>
      </c>
      <c r="L13" s="50">
        <v>1.9847046699999999</v>
      </c>
      <c r="M13" s="50">
        <v>5.012089640000001</v>
      </c>
      <c r="N13" s="50">
        <v>1.76897434</v>
      </c>
      <c r="O13" s="50">
        <v>10.812342579999999</v>
      </c>
      <c r="P13" s="50">
        <v>3.1610987300000004</v>
      </c>
      <c r="Q13" s="50">
        <v>4.7390325300000002</v>
      </c>
      <c r="R13" s="112"/>
      <c r="S13" s="82"/>
      <c r="T13" s="82"/>
    </row>
    <row r="14" spans="1:20" s="15" customFormat="1" ht="35.25" customHeight="1" x14ac:dyDescent="0.25">
      <c r="A14" s="47">
        <v>1145</v>
      </c>
      <c r="B14" s="48" t="s">
        <v>44</v>
      </c>
      <c r="C14" s="49">
        <v>0</v>
      </c>
      <c r="D14" s="49">
        <v>0</v>
      </c>
      <c r="E14" s="49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112"/>
      <c r="S14" s="82"/>
      <c r="T14" s="82"/>
    </row>
    <row r="15" spans="1:20" s="4" customFormat="1" ht="35.25" customHeight="1" x14ac:dyDescent="0.25">
      <c r="A15" s="43">
        <v>115</v>
      </c>
      <c r="B15" s="44" t="s">
        <v>45</v>
      </c>
      <c r="C15" s="45">
        <v>83.861115130000002</v>
      </c>
      <c r="D15" s="45">
        <v>86.881761510000018</v>
      </c>
      <c r="E15" s="45">
        <v>88.248576539999988</v>
      </c>
      <c r="F15" s="46">
        <v>19.188204289999998</v>
      </c>
      <c r="G15" s="46">
        <v>24.116750890000002</v>
      </c>
      <c r="H15" s="46">
        <v>20.220891229999999</v>
      </c>
      <c r="I15" s="46">
        <v>20.335268719999998</v>
      </c>
      <c r="J15" s="46">
        <v>23.484910289999998</v>
      </c>
      <c r="K15" s="46">
        <v>22.423992250000001</v>
      </c>
      <c r="L15" s="46">
        <v>19.212660710000002</v>
      </c>
      <c r="M15" s="46">
        <v>21.760198260000003</v>
      </c>
      <c r="N15" s="46">
        <v>21.759486729999999</v>
      </c>
      <c r="O15" s="46">
        <v>25.625860429999999</v>
      </c>
      <c r="P15" s="46">
        <v>19.756720949999998</v>
      </c>
      <c r="Q15" s="46">
        <v>21.106508429999998</v>
      </c>
      <c r="R15" s="112"/>
      <c r="S15" s="81"/>
      <c r="T15" s="81"/>
    </row>
    <row r="16" spans="1:20" s="15" customFormat="1" ht="35.25" customHeight="1" x14ac:dyDescent="0.25">
      <c r="A16" s="47">
        <v>1151</v>
      </c>
      <c r="B16" s="48" t="s">
        <v>46</v>
      </c>
      <c r="C16" s="49">
        <v>83.861115130000002</v>
      </c>
      <c r="D16" s="49">
        <v>86.881761510000018</v>
      </c>
      <c r="E16" s="49">
        <v>88.248576539999988</v>
      </c>
      <c r="F16" s="50">
        <v>19.188204289999998</v>
      </c>
      <c r="G16" s="50">
        <v>24.116750890000002</v>
      </c>
      <c r="H16" s="50">
        <v>20.220891229999999</v>
      </c>
      <c r="I16" s="50">
        <v>20.335268719999998</v>
      </c>
      <c r="J16" s="50">
        <v>23.484910289999998</v>
      </c>
      <c r="K16" s="50">
        <v>22.423992250000001</v>
      </c>
      <c r="L16" s="50">
        <v>19.212660710000002</v>
      </c>
      <c r="M16" s="50">
        <v>21.760198260000003</v>
      </c>
      <c r="N16" s="50">
        <v>21.759486729999999</v>
      </c>
      <c r="O16" s="50">
        <v>25.625860429999999</v>
      </c>
      <c r="P16" s="50">
        <v>19.756720949999998</v>
      </c>
      <c r="Q16" s="50">
        <v>21.106508429999998</v>
      </c>
      <c r="R16" s="112"/>
      <c r="S16" s="82"/>
      <c r="T16" s="82"/>
    </row>
    <row r="17" spans="1:20" s="4" customFormat="1" ht="35.25" customHeight="1" x14ac:dyDescent="0.25">
      <c r="A17" s="43">
        <v>13</v>
      </c>
      <c r="B17" s="44" t="s">
        <v>47</v>
      </c>
      <c r="C17" s="45">
        <v>141.27887238</v>
      </c>
      <c r="D17" s="45">
        <v>269.91099267999999</v>
      </c>
      <c r="E17" s="45">
        <v>138.53975622999999</v>
      </c>
      <c r="F17" s="46">
        <v>14.811249140000001</v>
      </c>
      <c r="G17" s="46">
        <v>32.285860730000003</v>
      </c>
      <c r="H17" s="46">
        <v>46.000361900000001</v>
      </c>
      <c r="I17" s="46">
        <v>48.181400609999997</v>
      </c>
      <c r="J17" s="46">
        <v>47.075334900000001</v>
      </c>
      <c r="K17" s="46">
        <v>26.390527930000001</v>
      </c>
      <c r="L17" s="46">
        <v>60.540587709999997</v>
      </c>
      <c r="M17" s="46">
        <v>135.90454213999999</v>
      </c>
      <c r="N17" s="46">
        <v>23.303282539999998</v>
      </c>
      <c r="O17" s="46">
        <v>33.695750090000004</v>
      </c>
      <c r="P17" s="46">
        <v>43.313615259999999</v>
      </c>
      <c r="Q17" s="46">
        <v>38.227108340000001</v>
      </c>
      <c r="R17" s="112"/>
      <c r="S17" s="114"/>
      <c r="T17" s="112"/>
    </row>
    <row r="18" spans="1:20" s="4" customFormat="1" ht="35.25" customHeight="1" x14ac:dyDescent="0.25">
      <c r="A18" s="43">
        <v>131</v>
      </c>
      <c r="B18" s="44" t="s">
        <v>48</v>
      </c>
      <c r="C18" s="45">
        <v>141.27887238</v>
      </c>
      <c r="D18" s="45">
        <v>269.91099267999999</v>
      </c>
      <c r="E18" s="45">
        <v>138.53975622999999</v>
      </c>
      <c r="F18" s="46">
        <v>14.811249140000001</v>
      </c>
      <c r="G18" s="46">
        <v>32.285860730000003</v>
      </c>
      <c r="H18" s="46">
        <v>46.000361900000001</v>
      </c>
      <c r="I18" s="46">
        <v>48.181400609999997</v>
      </c>
      <c r="J18" s="46">
        <v>47.075334900000001</v>
      </c>
      <c r="K18" s="46">
        <v>26.390527930000001</v>
      </c>
      <c r="L18" s="46">
        <v>60.540587709999997</v>
      </c>
      <c r="M18" s="46">
        <v>135.90454213999999</v>
      </c>
      <c r="N18" s="46">
        <v>23.303282539999998</v>
      </c>
      <c r="O18" s="46">
        <v>33.695750090000004</v>
      </c>
      <c r="P18" s="46">
        <v>43.313615259999999</v>
      </c>
      <c r="Q18" s="46">
        <v>38.227108340000001</v>
      </c>
      <c r="R18" s="112"/>
      <c r="S18" s="81"/>
      <c r="T18" s="81"/>
    </row>
    <row r="19" spans="1:20" s="15" customFormat="1" ht="35.25" customHeight="1" x14ac:dyDescent="0.25">
      <c r="A19" s="47">
        <v>1311</v>
      </c>
      <c r="B19" s="48" t="s">
        <v>49</v>
      </c>
      <c r="C19" s="49">
        <v>141.27887238</v>
      </c>
      <c r="D19" s="49">
        <v>269.91099267999999</v>
      </c>
      <c r="E19" s="49">
        <v>138.53975622999999</v>
      </c>
      <c r="F19" s="50">
        <v>14.811249140000001</v>
      </c>
      <c r="G19" s="50">
        <v>32.285860730000003</v>
      </c>
      <c r="H19" s="50">
        <v>46.000361900000001</v>
      </c>
      <c r="I19" s="50">
        <v>48.181400609999997</v>
      </c>
      <c r="J19" s="50">
        <v>47.075334900000001</v>
      </c>
      <c r="K19" s="50">
        <v>26.390527930000001</v>
      </c>
      <c r="L19" s="50">
        <v>60.540587709999997</v>
      </c>
      <c r="M19" s="50">
        <v>135.90454213999999</v>
      </c>
      <c r="N19" s="50">
        <v>23.303282539999998</v>
      </c>
      <c r="O19" s="50">
        <v>33.695750090000004</v>
      </c>
      <c r="P19" s="50">
        <v>43.313615259999999</v>
      </c>
      <c r="Q19" s="50">
        <v>38.227108340000001</v>
      </c>
      <c r="R19" s="112"/>
      <c r="S19" s="82"/>
      <c r="T19" s="82"/>
    </row>
    <row r="20" spans="1:20" s="4" customFormat="1" ht="35.25" customHeight="1" x14ac:dyDescent="0.25">
      <c r="A20" s="43">
        <v>14</v>
      </c>
      <c r="B20" s="44" t="s">
        <v>50</v>
      </c>
      <c r="C20" s="45">
        <v>83.631326970000003</v>
      </c>
      <c r="D20" s="45">
        <v>99.798485319999998</v>
      </c>
      <c r="E20" s="45">
        <v>90.762090729999997</v>
      </c>
      <c r="F20" s="46">
        <v>15.72362206</v>
      </c>
      <c r="G20" s="46">
        <v>11.392469140000001</v>
      </c>
      <c r="H20" s="46">
        <v>20.120046119999998</v>
      </c>
      <c r="I20" s="46">
        <v>36.395189649999999</v>
      </c>
      <c r="J20" s="46">
        <v>16.57783178</v>
      </c>
      <c r="K20" s="46">
        <v>17.849382300000002</v>
      </c>
      <c r="L20" s="46">
        <v>19.694703870000001</v>
      </c>
      <c r="M20" s="46">
        <v>45.676567370000001</v>
      </c>
      <c r="N20" s="46">
        <v>24.906475809999996</v>
      </c>
      <c r="O20" s="46">
        <v>14.71686345</v>
      </c>
      <c r="P20" s="46">
        <v>22.983507889999998</v>
      </c>
      <c r="Q20" s="46">
        <v>28.15524358</v>
      </c>
      <c r="R20" s="112"/>
      <c r="S20" s="81"/>
      <c r="T20" s="81"/>
    </row>
    <row r="21" spans="1:20" s="4" customFormat="1" ht="35.25" customHeight="1" x14ac:dyDescent="0.25">
      <c r="A21" s="43">
        <v>141</v>
      </c>
      <c r="B21" s="44" t="s">
        <v>51</v>
      </c>
      <c r="C21" s="45">
        <v>16.287476479999999</v>
      </c>
      <c r="D21" s="45">
        <v>36.697908769999998</v>
      </c>
      <c r="E21" s="45">
        <v>22.41248092</v>
      </c>
      <c r="F21" s="46">
        <v>2.2196710199999998</v>
      </c>
      <c r="G21" s="46">
        <v>2.3997627100000001</v>
      </c>
      <c r="H21" s="46">
        <v>7.6582523600000005</v>
      </c>
      <c r="I21" s="46">
        <v>4.00979039</v>
      </c>
      <c r="J21" s="46">
        <v>2.1338301099999999</v>
      </c>
      <c r="K21" s="46">
        <v>9.7055893300000005</v>
      </c>
      <c r="L21" s="46">
        <v>8.9543060600000004</v>
      </c>
      <c r="M21" s="46">
        <v>15.904183270000001</v>
      </c>
      <c r="N21" s="46">
        <v>7.4320789999999999</v>
      </c>
      <c r="O21" s="46">
        <v>3.3885908300000001</v>
      </c>
      <c r="P21" s="46">
        <v>7.6426588500000001</v>
      </c>
      <c r="Q21" s="46">
        <v>3.9491522400000001</v>
      </c>
      <c r="R21" s="112"/>
      <c r="S21" s="81"/>
      <c r="T21" s="81"/>
    </row>
    <row r="22" spans="1:20" s="15" customFormat="1" ht="35.25" customHeight="1" x14ac:dyDescent="0.25">
      <c r="A22" s="47">
        <v>1411</v>
      </c>
      <c r="B22" s="48" t="s">
        <v>52</v>
      </c>
      <c r="C22" s="49">
        <v>4.5002819600000006</v>
      </c>
      <c r="D22" s="49">
        <v>14.41665437</v>
      </c>
      <c r="E22" s="49">
        <v>9.1085808999999998</v>
      </c>
      <c r="F22" s="50">
        <v>0.5500491999999999</v>
      </c>
      <c r="G22" s="50">
        <v>0.92713623000000001</v>
      </c>
      <c r="H22" s="50">
        <v>1.49029853</v>
      </c>
      <c r="I22" s="50">
        <v>1.5327980000000001</v>
      </c>
      <c r="J22" s="50">
        <v>1.4895683700000002</v>
      </c>
      <c r="K22" s="50">
        <v>7.7344689899999999</v>
      </c>
      <c r="L22" s="50">
        <v>2.16804504</v>
      </c>
      <c r="M22" s="50">
        <v>3.0245719700000002</v>
      </c>
      <c r="N22" s="50">
        <v>1.7149216599999999</v>
      </c>
      <c r="O22" s="50">
        <v>2.1084620599999999</v>
      </c>
      <c r="P22" s="50">
        <v>2.1669711400000002</v>
      </c>
      <c r="Q22" s="50">
        <v>3.1182260400000001</v>
      </c>
      <c r="R22" s="112"/>
      <c r="S22" s="82"/>
      <c r="T22" s="82"/>
    </row>
    <row r="23" spans="1:20" s="15" customFormat="1" ht="35.25" customHeight="1" x14ac:dyDescent="0.25">
      <c r="A23" s="47">
        <v>1412</v>
      </c>
      <c r="B23" s="48" t="s">
        <v>53</v>
      </c>
      <c r="C23" s="49">
        <v>11.64519452</v>
      </c>
      <c r="D23" s="49">
        <v>21.69546051</v>
      </c>
      <c r="E23" s="49">
        <v>12.87009434</v>
      </c>
      <c r="F23" s="50">
        <v>1.6356218200000001</v>
      </c>
      <c r="G23" s="50">
        <v>1.4286264799999999</v>
      </c>
      <c r="H23" s="50">
        <v>6.1339538300000003</v>
      </c>
      <c r="I23" s="50">
        <v>2.4469923900000001</v>
      </c>
      <c r="J23" s="50">
        <v>0.31108374999999999</v>
      </c>
      <c r="K23" s="50">
        <v>1.88182264</v>
      </c>
      <c r="L23" s="50">
        <v>6.66694282</v>
      </c>
      <c r="M23" s="50">
        <v>12.8356113</v>
      </c>
      <c r="N23" s="50">
        <v>5.6465906500000003</v>
      </c>
      <c r="O23" s="50">
        <v>1.2167381499999999</v>
      </c>
      <c r="P23" s="50">
        <v>5.3044862899999998</v>
      </c>
      <c r="Q23" s="50">
        <v>0.70227925000000002</v>
      </c>
      <c r="R23" s="112"/>
      <c r="S23" s="82"/>
      <c r="T23" s="82"/>
    </row>
    <row r="24" spans="1:20" s="15" customFormat="1" ht="35.25" customHeight="1" x14ac:dyDescent="0.25">
      <c r="A24" s="47">
        <v>1415</v>
      </c>
      <c r="B24" s="48" t="s">
        <v>54</v>
      </c>
      <c r="C24" s="49">
        <v>0.14200000000000002</v>
      </c>
      <c r="D24" s="49">
        <v>0.58579389000000004</v>
      </c>
      <c r="E24" s="49">
        <v>0.43380568000000008</v>
      </c>
      <c r="F24" s="50">
        <v>3.4000000000000002E-2</v>
      </c>
      <c r="G24" s="50">
        <v>4.3999999999999997E-2</v>
      </c>
      <c r="H24" s="50">
        <v>3.4000000000000002E-2</v>
      </c>
      <c r="I24" s="50">
        <v>0.03</v>
      </c>
      <c r="J24" s="50">
        <v>0.33317798999999998</v>
      </c>
      <c r="K24" s="50">
        <v>8.9297699999999994E-2</v>
      </c>
      <c r="L24" s="50">
        <v>0.1193182</v>
      </c>
      <c r="M24" s="50">
        <v>4.3999999999999997E-2</v>
      </c>
      <c r="N24" s="50">
        <v>7.0566690000000001E-2</v>
      </c>
      <c r="O24" s="50">
        <v>6.3390620000000009E-2</v>
      </c>
      <c r="P24" s="50">
        <v>0.17120142000000002</v>
      </c>
      <c r="Q24" s="50">
        <v>0.12864695000000001</v>
      </c>
      <c r="R24" s="112"/>
      <c r="S24" s="82"/>
      <c r="T24" s="82"/>
    </row>
    <row r="25" spans="1:20" s="4" customFormat="1" ht="35.25" customHeight="1" x14ac:dyDescent="0.25">
      <c r="A25" s="43">
        <v>142</v>
      </c>
      <c r="B25" s="44" t="s">
        <v>55</v>
      </c>
      <c r="C25" s="45">
        <v>66.723033310000005</v>
      </c>
      <c r="D25" s="45">
        <v>62.496864310000007</v>
      </c>
      <c r="E25" s="45">
        <v>66.083865259999996</v>
      </c>
      <c r="F25" s="46">
        <v>13.36025004</v>
      </c>
      <c r="G25" s="46">
        <v>8.8550004300000005</v>
      </c>
      <c r="H25" s="46">
        <v>12.301887579999999</v>
      </c>
      <c r="I25" s="46">
        <v>32.205895259999998</v>
      </c>
      <c r="J25" s="46">
        <v>14.30993767</v>
      </c>
      <c r="K25" s="46">
        <v>7.9941471899999996</v>
      </c>
      <c r="L25" s="46">
        <v>10.608253850000001</v>
      </c>
      <c r="M25" s="46">
        <v>29.584525600000003</v>
      </c>
      <c r="N25" s="46">
        <v>16.01041081</v>
      </c>
      <c r="O25" s="46">
        <v>11.083564409999999</v>
      </c>
      <c r="P25" s="46">
        <v>14.967325169999999</v>
      </c>
      <c r="Q25" s="46">
        <v>24.02256487</v>
      </c>
      <c r="R25" s="112"/>
      <c r="S25" s="81"/>
      <c r="T25" s="81"/>
    </row>
    <row r="26" spans="1:20" s="15" customFormat="1" ht="35.25" customHeight="1" x14ac:dyDescent="0.25">
      <c r="A26" s="47">
        <v>1422</v>
      </c>
      <c r="B26" s="48" t="s">
        <v>56</v>
      </c>
      <c r="C26" s="49">
        <v>33.75630237</v>
      </c>
      <c r="D26" s="49">
        <v>33.014785310000001</v>
      </c>
      <c r="E26" s="49">
        <v>31.01647122</v>
      </c>
      <c r="F26" s="50">
        <v>3.38126551</v>
      </c>
      <c r="G26" s="50">
        <v>2.5443201699999998</v>
      </c>
      <c r="H26" s="50">
        <v>4.7465461799999993</v>
      </c>
      <c r="I26" s="50">
        <v>23.08417051</v>
      </c>
      <c r="J26" s="50">
        <v>2.2147728600000001</v>
      </c>
      <c r="K26" s="50">
        <v>2.51294255</v>
      </c>
      <c r="L26" s="50">
        <v>5.1828288499999999</v>
      </c>
      <c r="M26" s="50">
        <v>23.104241050000002</v>
      </c>
      <c r="N26" s="50">
        <v>3.4496837899999999</v>
      </c>
      <c r="O26" s="50">
        <v>3.2254341399999999</v>
      </c>
      <c r="P26" s="50">
        <v>7.2594526500000001</v>
      </c>
      <c r="Q26" s="50">
        <v>17.081900640000001</v>
      </c>
      <c r="R26" s="112"/>
      <c r="S26" s="82"/>
      <c r="T26" s="82"/>
    </row>
    <row r="27" spans="1:20" s="15" customFormat="1" ht="35.25" customHeight="1" x14ac:dyDescent="0.25">
      <c r="A27" s="47">
        <v>1423</v>
      </c>
      <c r="B27" s="48" t="s">
        <v>57</v>
      </c>
      <c r="C27" s="49">
        <v>32.966730939999998</v>
      </c>
      <c r="D27" s="49">
        <v>29.482079000000002</v>
      </c>
      <c r="E27" s="49">
        <v>35.067394039999996</v>
      </c>
      <c r="F27" s="50">
        <v>9.97898453</v>
      </c>
      <c r="G27" s="50">
        <v>6.3106802599999998</v>
      </c>
      <c r="H27" s="50">
        <v>7.5553414000000005</v>
      </c>
      <c r="I27" s="50">
        <v>9.1217247500000003</v>
      </c>
      <c r="J27" s="50">
        <v>12.09516481</v>
      </c>
      <c r="K27" s="50">
        <v>5.4812046399999996</v>
      </c>
      <c r="L27" s="50">
        <v>5.4254249999999997</v>
      </c>
      <c r="M27" s="50">
        <v>6.4802845499999995</v>
      </c>
      <c r="N27" s="50">
        <v>12.56072702</v>
      </c>
      <c r="O27" s="50">
        <v>7.8581302699999993</v>
      </c>
      <c r="P27" s="50">
        <v>7.7078725199999996</v>
      </c>
      <c r="Q27" s="50">
        <v>6.9406642300000003</v>
      </c>
      <c r="R27" s="112"/>
      <c r="S27" s="82"/>
      <c r="T27" s="82"/>
    </row>
    <row r="28" spans="1:20" s="4" customFormat="1" ht="35.25" customHeight="1" x14ac:dyDescent="0.25">
      <c r="A28" s="43">
        <v>143</v>
      </c>
      <c r="B28" s="44" t="s">
        <v>58</v>
      </c>
      <c r="C28" s="45">
        <v>0.62081717999999997</v>
      </c>
      <c r="D28" s="45">
        <v>0.60371224000000001</v>
      </c>
      <c r="E28" s="45">
        <v>2.26574455</v>
      </c>
      <c r="F28" s="46">
        <v>0.143701</v>
      </c>
      <c r="G28" s="46">
        <v>0.137706</v>
      </c>
      <c r="H28" s="46">
        <v>0.15990617999999998</v>
      </c>
      <c r="I28" s="46">
        <v>0.179504</v>
      </c>
      <c r="J28" s="46">
        <v>0.13406399999999999</v>
      </c>
      <c r="K28" s="46">
        <v>0.14964578000000001</v>
      </c>
      <c r="L28" s="46">
        <v>0.13214396</v>
      </c>
      <c r="M28" s="46">
        <v>0.18785850000000001</v>
      </c>
      <c r="N28" s="46">
        <v>1.463986</v>
      </c>
      <c r="O28" s="46">
        <v>0.24470820999999998</v>
      </c>
      <c r="P28" s="46">
        <v>0.37352386999999998</v>
      </c>
      <c r="Q28" s="46">
        <v>0.18352647</v>
      </c>
      <c r="R28" s="112"/>
      <c r="S28" s="81"/>
      <c r="T28" s="81"/>
    </row>
    <row r="29" spans="1:20" s="4" customFormat="1" ht="35.25" customHeight="1" x14ac:dyDescent="0.25">
      <c r="A29" s="51">
        <v>145</v>
      </c>
      <c r="B29" s="52" t="s">
        <v>59</v>
      </c>
      <c r="C29" s="53">
        <v>0</v>
      </c>
      <c r="D29" s="53">
        <v>0</v>
      </c>
      <c r="E29" s="53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112"/>
      <c r="S29" s="81"/>
      <c r="T29" s="81"/>
    </row>
    <row r="30" spans="1:20" s="4" customFormat="1" ht="15.75" x14ac:dyDescent="0.25">
      <c r="A30" s="106" t="s">
        <v>32</v>
      </c>
      <c r="B30" s="113"/>
      <c r="C30" s="114"/>
      <c r="D30" s="114"/>
      <c r="E30" s="114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114">
        <f t="shared" ref="Q30:Q31" si="0">P30-L30</f>
        <v>0</v>
      </c>
      <c r="R30" s="112"/>
      <c r="S30" s="81"/>
      <c r="T30" s="81"/>
    </row>
    <row r="31" spans="1:20" ht="15.75" x14ac:dyDescent="0.25">
      <c r="A31" s="82" t="s">
        <v>180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114">
        <f t="shared" si="0"/>
        <v>0</v>
      </c>
      <c r="R31" s="112"/>
      <c r="S31" s="82"/>
      <c r="T31" s="82"/>
    </row>
  </sheetData>
  <mergeCells count="5">
    <mergeCell ref="A2:B3"/>
    <mergeCell ref="F2:I2"/>
    <mergeCell ref="J2:M2"/>
    <mergeCell ref="N2:Q2"/>
    <mergeCell ref="C2:E2"/>
  </mergeCells>
  <pageMargins left="0" right="0" top="0" bottom="0" header="0.11811023622047245" footer="0.11811023622047245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8D48B-63E9-418C-99D8-E7857A713533}">
  <sheetPr>
    <pageSetUpPr fitToPage="1"/>
  </sheetPr>
  <dimension ref="A1:Q29"/>
  <sheetViews>
    <sheetView zoomScale="90" zoomScaleNormal="90" workbookViewId="0">
      <pane xSplit="5" ySplit="3" topLeftCell="F4" activePane="bottomRight" state="frozen"/>
      <selection activeCell="F60" sqref="F60"/>
      <selection pane="topRight" activeCell="F60" sqref="F60"/>
      <selection pane="bottomLeft" activeCell="F60" sqref="F60"/>
      <selection pane="bottomRight" activeCell="F60" sqref="F60"/>
    </sheetView>
  </sheetViews>
  <sheetFormatPr defaultColWidth="9.140625" defaultRowHeight="15" x14ac:dyDescent="0.25"/>
  <cols>
    <col min="1" max="1" width="7.28515625" style="55" customWidth="1"/>
    <col min="2" max="2" width="47.5703125" style="55" customWidth="1"/>
    <col min="3" max="5" width="16.5703125" style="55" customWidth="1"/>
    <col min="6" max="17" width="14.28515625" style="55" customWidth="1"/>
    <col min="18" max="16384" width="9.140625" style="55"/>
  </cols>
  <sheetData>
    <row r="1" spans="1:17" s="115" customFormat="1" ht="26.25" x14ac:dyDescent="0.4">
      <c r="A1" s="1" t="s">
        <v>181</v>
      </c>
    </row>
    <row r="2" spans="1:17" ht="15.75" x14ac:dyDescent="0.25">
      <c r="A2" s="215" t="s">
        <v>60</v>
      </c>
      <c r="B2" s="215"/>
      <c r="C2" s="219" t="s">
        <v>3</v>
      </c>
      <c r="D2" s="219"/>
      <c r="E2" s="220"/>
      <c r="F2" s="216" t="s">
        <v>4</v>
      </c>
      <c r="G2" s="217"/>
      <c r="H2" s="217"/>
      <c r="I2" s="218"/>
      <c r="J2" s="216" t="s">
        <v>5</v>
      </c>
      <c r="K2" s="217"/>
      <c r="L2" s="217"/>
      <c r="M2" s="218"/>
      <c r="N2" s="215" t="s">
        <v>6</v>
      </c>
      <c r="O2" s="215"/>
      <c r="P2" s="215"/>
      <c r="Q2" s="215"/>
    </row>
    <row r="3" spans="1:17" ht="24.75" customHeight="1" x14ac:dyDescent="0.25">
      <c r="A3" s="215"/>
      <c r="B3" s="215"/>
      <c r="C3" s="116" t="s">
        <v>4</v>
      </c>
      <c r="D3" s="116" t="s">
        <v>5</v>
      </c>
      <c r="E3" s="116" t="s">
        <v>6</v>
      </c>
      <c r="F3" s="117">
        <v>44805</v>
      </c>
      <c r="G3" s="117">
        <v>44896</v>
      </c>
      <c r="H3" s="117">
        <v>44986</v>
      </c>
      <c r="I3" s="117">
        <v>45078</v>
      </c>
      <c r="J3" s="117">
        <v>45170</v>
      </c>
      <c r="K3" s="117">
        <v>45261</v>
      </c>
      <c r="L3" s="117">
        <v>45352</v>
      </c>
      <c r="M3" s="117">
        <v>45444</v>
      </c>
      <c r="N3" s="117">
        <v>45536</v>
      </c>
      <c r="O3" s="117">
        <v>45627</v>
      </c>
      <c r="P3" s="117">
        <v>45717</v>
      </c>
      <c r="Q3" s="117">
        <v>45809</v>
      </c>
    </row>
    <row r="4" spans="1:17" s="60" customFormat="1" ht="39" customHeight="1" x14ac:dyDescent="0.25">
      <c r="A4" s="56">
        <v>2</v>
      </c>
      <c r="B4" s="57" t="s">
        <v>61</v>
      </c>
      <c r="C4" s="58">
        <v>705.04342818223961</v>
      </c>
      <c r="D4" s="58">
        <v>798.47283903995867</v>
      </c>
      <c r="E4" s="58">
        <v>811.38785636522948</v>
      </c>
      <c r="F4" s="59">
        <v>163.0016868278679</v>
      </c>
      <c r="G4" s="59">
        <v>161.30192560672396</v>
      </c>
      <c r="H4" s="59">
        <v>188.02873215623057</v>
      </c>
      <c r="I4" s="59">
        <v>192.71108359141721</v>
      </c>
      <c r="J4" s="59">
        <v>173.85948225863572</v>
      </c>
      <c r="K4" s="59">
        <v>184.71240545735466</v>
      </c>
      <c r="L4" s="59">
        <v>211.74002832965323</v>
      </c>
      <c r="M4" s="59">
        <v>228.16092299431517</v>
      </c>
      <c r="N4" s="59">
        <v>197.77036160578689</v>
      </c>
      <c r="O4" s="59">
        <v>183.91042166393461</v>
      </c>
      <c r="P4" s="59">
        <v>218.12942503705384</v>
      </c>
      <c r="Q4" s="59">
        <v>211.57764805845412</v>
      </c>
    </row>
    <row r="5" spans="1:17" s="60" customFormat="1" ht="39" customHeight="1" x14ac:dyDescent="0.25">
      <c r="A5" s="61">
        <v>21</v>
      </c>
      <c r="B5" s="62" t="s">
        <v>62</v>
      </c>
      <c r="C5" s="63">
        <v>278.77646371000003</v>
      </c>
      <c r="D5" s="63">
        <v>295.89180106999999</v>
      </c>
      <c r="E5" s="63">
        <v>315.10975377</v>
      </c>
      <c r="F5" s="64">
        <v>78.636298049999994</v>
      </c>
      <c r="G5" s="64">
        <v>63.705844819999996</v>
      </c>
      <c r="H5" s="64">
        <v>74.414414759999985</v>
      </c>
      <c r="I5" s="64">
        <v>64.199323460000016</v>
      </c>
      <c r="J5" s="64">
        <v>76.456880670000004</v>
      </c>
      <c r="K5" s="64">
        <v>66.08343223</v>
      </c>
      <c r="L5" s="64">
        <v>81.467632739999999</v>
      </c>
      <c r="M5" s="64">
        <v>78.09116161</v>
      </c>
      <c r="N5" s="64">
        <v>70.249574490000001</v>
      </c>
      <c r="O5" s="64">
        <v>81.839397689999998</v>
      </c>
      <c r="P5" s="64">
        <v>73.833184129999992</v>
      </c>
      <c r="Q5" s="64">
        <v>76.550900389999995</v>
      </c>
    </row>
    <row r="6" spans="1:17" ht="39" customHeight="1" x14ac:dyDescent="0.25">
      <c r="A6" s="65">
        <v>211</v>
      </c>
      <c r="B6" s="66" t="s">
        <v>63</v>
      </c>
      <c r="C6" s="67">
        <v>252.03101169000001</v>
      </c>
      <c r="D6" s="67">
        <v>267.10424469000003</v>
      </c>
      <c r="E6" s="67">
        <v>284.76893799999999</v>
      </c>
      <c r="F6" s="68">
        <v>71.109651349999993</v>
      </c>
      <c r="G6" s="68">
        <v>57.588740989999998</v>
      </c>
      <c r="H6" s="68">
        <v>67.259335149999984</v>
      </c>
      <c r="I6" s="68">
        <v>58.071713680000009</v>
      </c>
      <c r="J6" s="68">
        <v>69.111221870000008</v>
      </c>
      <c r="K6" s="68">
        <v>59.727747780000001</v>
      </c>
      <c r="L6" s="68">
        <v>73.358389439999996</v>
      </c>
      <c r="M6" s="68">
        <v>70.54593337</v>
      </c>
      <c r="N6" s="68">
        <v>63.472174099999997</v>
      </c>
      <c r="O6" s="68">
        <v>73.985142789999998</v>
      </c>
      <c r="P6" s="68">
        <v>66.746666489999996</v>
      </c>
      <c r="Q6" s="68">
        <v>69.170653529999996</v>
      </c>
    </row>
    <row r="7" spans="1:17" ht="39" customHeight="1" x14ac:dyDescent="0.25">
      <c r="A7" s="65">
        <v>212</v>
      </c>
      <c r="B7" s="66" t="s">
        <v>64</v>
      </c>
      <c r="C7" s="67">
        <v>26.745452019999998</v>
      </c>
      <c r="D7" s="67">
        <v>28.787556380000002</v>
      </c>
      <c r="E7" s="67">
        <v>30.340815769999999</v>
      </c>
      <c r="F7" s="68">
        <v>7.5266467000000006</v>
      </c>
      <c r="G7" s="68">
        <v>6.1171038300000005</v>
      </c>
      <c r="H7" s="68">
        <v>7.1550796099999996</v>
      </c>
      <c r="I7" s="68">
        <v>6.1276097800000002</v>
      </c>
      <c r="J7" s="68">
        <v>7.3456587999999998</v>
      </c>
      <c r="K7" s="68">
        <v>6.35568445</v>
      </c>
      <c r="L7" s="68">
        <v>8.1092432999999993</v>
      </c>
      <c r="M7" s="68">
        <v>7.5452282400000001</v>
      </c>
      <c r="N7" s="68">
        <v>6.7774003899999995</v>
      </c>
      <c r="O7" s="68">
        <v>7.8542549000000008</v>
      </c>
      <c r="P7" s="68">
        <v>7.0865176399999994</v>
      </c>
      <c r="Q7" s="68">
        <v>7.3802468599999997</v>
      </c>
    </row>
    <row r="8" spans="1:17" s="60" customFormat="1" ht="39" customHeight="1" x14ac:dyDescent="0.25">
      <c r="A8" s="61">
        <v>22</v>
      </c>
      <c r="B8" s="62" t="s">
        <v>65</v>
      </c>
      <c r="C8" s="63">
        <v>187.93924193000001</v>
      </c>
      <c r="D8" s="63">
        <v>255.06070180999998</v>
      </c>
      <c r="E8" s="63">
        <v>217.19816517999999</v>
      </c>
      <c r="F8" s="64">
        <v>53.155417270000008</v>
      </c>
      <c r="G8" s="64">
        <v>46.396925630000005</v>
      </c>
      <c r="H8" s="64">
        <v>43.999543709999998</v>
      </c>
      <c r="I8" s="64">
        <v>50.383522849999999</v>
      </c>
      <c r="J8" s="64">
        <v>47.15924974</v>
      </c>
      <c r="K8" s="64">
        <v>43.507037079999996</v>
      </c>
      <c r="L8" s="64">
        <v>48.82165036</v>
      </c>
      <c r="M8" s="64">
        <v>55.541832540000001</v>
      </c>
      <c r="N8" s="64">
        <v>107.19018183</v>
      </c>
      <c r="O8" s="64">
        <v>52.103270469999998</v>
      </c>
      <c r="P8" s="64">
        <v>55.923545049999994</v>
      </c>
      <c r="Q8" s="64">
        <v>59.142364629999996</v>
      </c>
    </row>
    <row r="9" spans="1:17" s="60" customFormat="1" ht="39" customHeight="1" x14ac:dyDescent="0.25">
      <c r="A9" s="61">
        <v>24</v>
      </c>
      <c r="B9" s="62" t="s">
        <v>66</v>
      </c>
      <c r="C9" s="63">
        <v>12.666263072239628</v>
      </c>
      <c r="D9" s="63">
        <v>14.369095179958705</v>
      </c>
      <c r="E9" s="63">
        <v>12.838518485229491</v>
      </c>
      <c r="F9" s="64">
        <v>1.7898014845268235</v>
      </c>
      <c r="G9" s="64">
        <v>4.7227828978678934</v>
      </c>
      <c r="H9" s="64">
        <v>1.5505651967239791</v>
      </c>
      <c r="I9" s="64">
        <v>4.5325619162305566</v>
      </c>
      <c r="J9" s="64">
        <v>1.8603530614171979</v>
      </c>
      <c r="K9" s="64">
        <v>5.1023865886357358</v>
      </c>
      <c r="L9" s="64">
        <v>2.2445376873546254</v>
      </c>
      <c r="M9" s="64">
        <v>4.6879482596531981</v>
      </c>
      <c r="N9" s="64">
        <v>2.3342226443151466</v>
      </c>
      <c r="O9" s="64">
        <v>4.3920000657868714</v>
      </c>
      <c r="P9" s="64">
        <v>2.1976448139346658</v>
      </c>
      <c r="Q9" s="64">
        <v>2.0870424184541192</v>
      </c>
    </row>
    <row r="10" spans="1:17" ht="39" customHeight="1" x14ac:dyDescent="0.25">
      <c r="A10" s="65">
        <v>241</v>
      </c>
      <c r="B10" s="66" t="s">
        <v>67</v>
      </c>
      <c r="C10" s="67">
        <v>12.574956292239627</v>
      </c>
      <c r="D10" s="67">
        <v>11.564829469958706</v>
      </c>
      <c r="E10" s="67">
        <v>10.220880517300774</v>
      </c>
      <c r="F10" s="68">
        <v>1.7524641645268235</v>
      </c>
      <c r="G10" s="68">
        <v>4.6914588978678937</v>
      </c>
      <c r="H10" s="68">
        <v>1.5247317067239792</v>
      </c>
      <c r="I10" s="68">
        <v>4.5125754662305564</v>
      </c>
      <c r="J10" s="68">
        <v>1.8461902214171979</v>
      </c>
      <c r="K10" s="68">
        <v>4.385071968635736</v>
      </c>
      <c r="L10" s="68">
        <v>1.5357710773546256</v>
      </c>
      <c r="M10" s="68">
        <v>3.996348819653198</v>
      </c>
      <c r="N10" s="68">
        <v>1.6476376043151466</v>
      </c>
      <c r="O10" s="68">
        <v>3.7239640863387002</v>
      </c>
      <c r="P10" s="68">
        <v>1.5351765764996383</v>
      </c>
      <c r="Q10" s="68">
        <v>1.4426886174086002</v>
      </c>
    </row>
    <row r="11" spans="1:17" ht="39" customHeight="1" x14ac:dyDescent="0.25">
      <c r="A11" s="65">
        <v>242</v>
      </c>
      <c r="B11" s="66" t="s">
        <v>68</v>
      </c>
      <c r="C11" s="67">
        <v>9.130677999999999E-2</v>
      </c>
      <c r="D11" s="67">
        <v>2.8042657100000001</v>
      </c>
      <c r="E11" s="67">
        <v>2.6176379679287174</v>
      </c>
      <c r="F11" s="68">
        <v>3.733732E-2</v>
      </c>
      <c r="G11" s="68">
        <v>3.1323999999999998E-2</v>
      </c>
      <c r="H11" s="68">
        <v>2.5833489999999997E-2</v>
      </c>
      <c r="I11" s="68">
        <v>1.9986449999999999E-2</v>
      </c>
      <c r="J11" s="68">
        <v>1.4162839999999999E-2</v>
      </c>
      <c r="K11" s="68">
        <v>0.71731462000000001</v>
      </c>
      <c r="L11" s="68">
        <v>0.70876660999999996</v>
      </c>
      <c r="M11" s="68">
        <v>0.69159943999999995</v>
      </c>
      <c r="N11" s="68">
        <v>0.68658504000000009</v>
      </c>
      <c r="O11" s="68">
        <v>0.66803597944817084</v>
      </c>
      <c r="P11" s="68">
        <v>0.6624682374350277</v>
      </c>
      <c r="Q11" s="68">
        <v>0.64435380104551898</v>
      </c>
    </row>
    <row r="12" spans="1:17" s="60" customFormat="1" ht="39" customHeight="1" x14ac:dyDescent="0.25">
      <c r="A12" s="61">
        <v>25</v>
      </c>
      <c r="B12" s="62" t="s">
        <v>69</v>
      </c>
      <c r="C12" s="63">
        <v>2.4</v>
      </c>
      <c r="D12" s="63">
        <v>5.75</v>
      </c>
      <c r="E12" s="63">
        <v>6.4528172999999995</v>
      </c>
      <c r="F12" s="64">
        <v>4.4574788400000003</v>
      </c>
      <c r="G12" s="64">
        <v>0.50050123000000002</v>
      </c>
      <c r="H12" s="64">
        <v>1.22310019</v>
      </c>
      <c r="I12" s="64">
        <v>0.42639858000000003</v>
      </c>
      <c r="J12" s="64">
        <v>0.25</v>
      </c>
      <c r="K12" s="64">
        <v>0.05</v>
      </c>
      <c r="L12" s="64">
        <v>4.8851149600000001</v>
      </c>
      <c r="M12" s="64">
        <v>0</v>
      </c>
      <c r="N12" s="64">
        <v>0.81488503999999995</v>
      </c>
      <c r="O12" s="64">
        <v>0.15000000000000002</v>
      </c>
      <c r="P12" s="64">
        <v>0</v>
      </c>
      <c r="Q12" s="64">
        <v>0.35</v>
      </c>
    </row>
    <row r="13" spans="1:17" ht="39" customHeight="1" x14ac:dyDescent="0.25">
      <c r="A13" s="69">
        <v>251</v>
      </c>
      <c r="B13" s="70" t="s">
        <v>70</v>
      </c>
      <c r="C13" s="67">
        <v>2.1</v>
      </c>
      <c r="D13" s="67">
        <v>5.1000000000000005</v>
      </c>
      <c r="E13" s="67">
        <v>6.0528172999999992</v>
      </c>
      <c r="F13" s="68">
        <v>4.2074788400000003</v>
      </c>
      <c r="G13" s="68">
        <v>0.45050122999999997</v>
      </c>
      <c r="H13" s="68">
        <v>1.22310019</v>
      </c>
      <c r="I13" s="68">
        <v>0.42639858000000003</v>
      </c>
      <c r="J13" s="68">
        <v>0</v>
      </c>
      <c r="K13" s="68">
        <v>0</v>
      </c>
      <c r="L13" s="68">
        <v>4.8851149600000001</v>
      </c>
      <c r="M13" s="68">
        <v>0</v>
      </c>
      <c r="N13" s="68">
        <v>0.21488504</v>
      </c>
      <c r="O13" s="68">
        <v>0.1</v>
      </c>
      <c r="P13" s="68">
        <v>0</v>
      </c>
      <c r="Q13" s="68">
        <v>0</v>
      </c>
    </row>
    <row r="14" spans="1:17" ht="39" customHeight="1" x14ac:dyDescent="0.25">
      <c r="A14" s="69">
        <v>252</v>
      </c>
      <c r="B14" s="70" t="s">
        <v>71</v>
      </c>
      <c r="C14" s="67">
        <v>0.3</v>
      </c>
      <c r="D14" s="67">
        <v>0.65</v>
      </c>
      <c r="E14" s="67">
        <v>0.39999999999999997</v>
      </c>
      <c r="F14" s="68">
        <v>0.25</v>
      </c>
      <c r="G14" s="68">
        <v>0.05</v>
      </c>
      <c r="H14" s="68">
        <v>0</v>
      </c>
      <c r="I14" s="68">
        <v>0</v>
      </c>
      <c r="J14" s="68">
        <v>0.25</v>
      </c>
      <c r="K14" s="68">
        <v>0.05</v>
      </c>
      <c r="L14" s="68">
        <v>0</v>
      </c>
      <c r="M14" s="68">
        <v>0</v>
      </c>
      <c r="N14" s="68">
        <v>0.6</v>
      </c>
      <c r="O14" s="68">
        <v>0.05</v>
      </c>
      <c r="P14" s="68">
        <v>0</v>
      </c>
      <c r="Q14" s="68">
        <v>0.35</v>
      </c>
    </row>
    <row r="15" spans="1:17" s="60" customFormat="1" ht="39" customHeight="1" x14ac:dyDescent="0.25">
      <c r="A15" s="61">
        <v>26</v>
      </c>
      <c r="B15" s="62" t="s">
        <v>72</v>
      </c>
      <c r="C15" s="63">
        <v>178.23731970999998</v>
      </c>
      <c r="D15" s="63">
        <v>185.47282112000002</v>
      </c>
      <c r="E15" s="63">
        <v>214.71874915000001</v>
      </c>
      <c r="F15" s="64">
        <v>61.343809300000004</v>
      </c>
      <c r="G15" s="64">
        <v>37.830920979999995</v>
      </c>
      <c r="H15" s="64">
        <v>32.91349701</v>
      </c>
      <c r="I15" s="64">
        <v>54.874492290000006</v>
      </c>
      <c r="J15" s="64">
        <v>52.618409429999993</v>
      </c>
      <c r="K15" s="64">
        <v>48.154335680000003</v>
      </c>
      <c r="L15" s="64">
        <v>36.903631060000002</v>
      </c>
      <c r="M15" s="64">
        <v>63.025814830000002</v>
      </c>
      <c r="N15" s="64">
        <v>37.389039550000007</v>
      </c>
      <c r="O15" s="64">
        <v>50.593081570000003</v>
      </c>
      <c r="P15" s="64">
        <v>39.44437946</v>
      </c>
      <c r="Q15" s="64">
        <v>60.80324203</v>
      </c>
    </row>
    <row r="16" spans="1:17" ht="39" customHeight="1" x14ac:dyDescent="0.25">
      <c r="A16" s="65">
        <v>262</v>
      </c>
      <c r="B16" s="66" t="s">
        <v>73</v>
      </c>
      <c r="C16" s="67">
        <v>0</v>
      </c>
      <c r="D16" s="67">
        <v>0</v>
      </c>
      <c r="E16" s="67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</row>
    <row r="17" spans="1:17" ht="39" customHeight="1" x14ac:dyDescent="0.25">
      <c r="A17" s="65">
        <v>2621</v>
      </c>
      <c r="B17" s="66" t="s">
        <v>74</v>
      </c>
      <c r="C17" s="67">
        <v>0</v>
      </c>
      <c r="D17" s="67">
        <v>0</v>
      </c>
      <c r="E17" s="67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</row>
    <row r="18" spans="1:17" ht="39" customHeight="1" x14ac:dyDescent="0.25">
      <c r="A18" s="65">
        <v>263</v>
      </c>
      <c r="B18" s="66" t="s">
        <v>75</v>
      </c>
      <c r="C18" s="67">
        <v>178.23731970999998</v>
      </c>
      <c r="D18" s="67">
        <v>185.47282112000002</v>
      </c>
      <c r="E18" s="67">
        <v>214.71874915000001</v>
      </c>
      <c r="F18" s="68">
        <v>61.343809300000004</v>
      </c>
      <c r="G18" s="68">
        <v>37.830920979999995</v>
      </c>
      <c r="H18" s="68">
        <v>32.91349701</v>
      </c>
      <c r="I18" s="68">
        <v>54.874492290000006</v>
      </c>
      <c r="J18" s="68">
        <v>52.618409429999993</v>
      </c>
      <c r="K18" s="68">
        <v>48.154335680000003</v>
      </c>
      <c r="L18" s="68">
        <v>36.903631060000002</v>
      </c>
      <c r="M18" s="68">
        <v>63.025814830000002</v>
      </c>
      <c r="N18" s="68">
        <v>37.389039550000007</v>
      </c>
      <c r="O18" s="68">
        <v>50.593081570000003</v>
      </c>
      <c r="P18" s="68">
        <v>39.44437946</v>
      </c>
      <c r="Q18" s="68">
        <v>60.80324203</v>
      </c>
    </row>
    <row r="19" spans="1:17" ht="39" customHeight="1" x14ac:dyDescent="0.25">
      <c r="A19" s="65">
        <v>2631</v>
      </c>
      <c r="B19" s="66" t="s">
        <v>74</v>
      </c>
      <c r="C19" s="67">
        <v>178.23731970999998</v>
      </c>
      <c r="D19" s="67">
        <v>185.47282112000002</v>
      </c>
      <c r="E19" s="67">
        <v>214.71874915000001</v>
      </c>
      <c r="F19" s="68">
        <v>61.343809300000004</v>
      </c>
      <c r="G19" s="68">
        <v>37.830920979999995</v>
      </c>
      <c r="H19" s="68">
        <v>32.91349701</v>
      </c>
      <c r="I19" s="68">
        <v>54.874492290000006</v>
      </c>
      <c r="J19" s="68">
        <v>52.618409429999993</v>
      </c>
      <c r="K19" s="68">
        <v>48.154335680000003</v>
      </c>
      <c r="L19" s="68">
        <v>36.903631060000002</v>
      </c>
      <c r="M19" s="68">
        <v>63.025814830000002</v>
      </c>
      <c r="N19" s="68">
        <v>37.389039550000007</v>
      </c>
      <c r="O19" s="68">
        <v>50.593081570000003</v>
      </c>
      <c r="P19" s="68">
        <v>39.44437946</v>
      </c>
      <c r="Q19" s="68">
        <v>60.80324203</v>
      </c>
    </row>
    <row r="20" spans="1:17" s="60" customFormat="1" ht="39" customHeight="1" x14ac:dyDescent="0.25">
      <c r="A20" s="61">
        <v>27</v>
      </c>
      <c r="B20" s="62" t="s">
        <v>76</v>
      </c>
      <c r="C20" s="63">
        <v>35.626748880000001</v>
      </c>
      <c r="D20" s="63">
        <v>34.717995139999999</v>
      </c>
      <c r="E20" s="63">
        <v>35.689996800000003</v>
      </c>
      <c r="F20" s="64">
        <v>11.53656005</v>
      </c>
      <c r="G20" s="64">
        <v>7.6953853400000005</v>
      </c>
      <c r="H20" s="64">
        <v>5.3330629700000003</v>
      </c>
      <c r="I20" s="64">
        <v>10.64096617</v>
      </c>
      <c r="J20" s="64">
        <v>11.957334400000001</v>
      </c>
      <c r="K20" s="64">
        <v>9.1396415900000001</v>
      </c>
      <c r="L20" s="64">
        <v>8.9439846799999998</v>
      </c>
      <c r="M20" s="64">
        <v>8.606792089999999</v>
      </c>
      <c r="N20" s="64">
        <v>8.0275767800000004</v>
      </c>
      <c r="O20" s="64">
        <v>6.9534747299999999</v>
      </c>
      <c r="P20" s="64">
        <v>9.1078401199999988</v>
      </c>
      <c r="Q20" s="64">
        <v>10.10855336</v>
      </c>
    </row>
    <row r="21" spans="1:17" ht="39" customHeight="1" x14ac:dyDescent="0.25">
      <c r="A21" s="71">
        <v>272</v>
      </c>
      <c r="B21" s="70" t="s">
        <v>77</v>
      </c>
      <c r="C21" s="67">
        <v>35.014308</v>
      </c>
      <c r="D21" s="67">
        <v>33.388308000000002</v>
      </c>
      <c r="E21" s="67">
        <v>34.592435999999999</v>
      </c>
      <c r="F21" s="68">
        <v>11.2799187</v>
      </c>
      <c r="G21" s="68">
        <v>7.5651780000000004</v>
      </c>
      <c r="H21" s="68">
        <v>5.14161</v>
      </c>
      <c r="I21" s="68">
        <v>10.500688</v>
      </c>
      <c r="J21" s="68">
        <v>11.806832</v>
      </c>
      <c r="K21" s="68">
        <v>8.9291710000000002</v>
      </c>
      <c r="L21" s="68">
        <v>8.6251829999999998</v>
      </c>
      <c r="M21" s="68">
        <v>8.3213799999999996</v>
      </c>
      <c r="N21" s="68">
        <v>7.5125739999999999</v>
      </c>
      <c r="O21" s="68">
        <v>6.6598259999999998</v>
      </c>
      <c r="P21" s="68">
        <v>8.9015489999999993</v>
      </c>
      <c r="Q21" s="68">
        <v>9.6658240000000006</v>
      </c>
    </row>
    <row r="22" spans="1:17" ht="39" customHeight="1" x14ac:dyDescent="0.25">
      <c r="A22" s="71">
        <v>273</v>
      </c>
      <c r="B22" s="70" t="s">
        <v>78</v>
      </c>
      <c r="C22" s="67">
        <v>0.61244088000000008</v>
      </c>
      <c r="D22" s="67">
        <v>1.3296871399999999</v>
      </c>
      <c r="E22" s="67">
        <v>1.0975607999999999</v>
      </c>
      <c r="F22" s="68">
        <v>0.25664134999999999</v>
      </c>
      <c r="G22" s="68">
        <v>0.13020734</v>
      </c>
      <c r="H22" s="68">
        <v>0.19145297</v>
      </c>
      <c r="I22" s="68">
        <v>0.14027817000000001</v>
      </c>
      <c r="J22" s="68">
        <v>0.15050239999999998</v>
      </c>
      <c r="K22" s="68">
        <v>0.21047058999999999</v>
      </c>
      <c r="L22" s="68">
        <v>0.31880167999999998</v>
      </c>
      <c r="M22" s="68">
        <v>0.28541209000000001</v>
      </c>
      <c r="N22" s="68">
        <v>0.51500277999999999</v>
      </c>
      <c r="O22" s="68">
        <v>0.29364872999999997</v>
      </c>
      <c r="P22" s="68">
        <v>0.20629111999999999</v>
      </c>
      <c r="Q22" s="68">
        <v>0.44272935999999996</v>
      </c>
    </row>
    <row r="23" spans="1:17" s="60" customFormat="1" ht="39" customHeight="1" x14ac:dyDescent="0.25">
      <c r="A23" s="61">
        <v>28</v>
      </c>
      <c r="B23" s="62" t="s">
        <v>79</v>
      </c>
      <c r="C23" s="63">
        <v>9.3973908799999997</v>
      </c>
      <c r="D23" s="63">
        <v>7.2104247199999971</v>
      </c>
      <c r="E23" s="63">
        <v>9.3798556799999986</v>
      </c>
      <c r="F23" s="64">
        <v>3.6249768700000011</v>
      </c>
      <c r="G23" s="64">
        <v>2.1493259299999998</v>
      </c>
      <c r="H23" s="64">
        <v>1.8677417699999996</v>
      </c>
      <c r="I23" s="64">
        <v>2.9714668899999985</v>
      </c>
      <c r="J23" s="64">
        <v>2.408856290000001</v>
      </c>
      <c r="K23" s="64">
        <v>1.8226490899999981</v>
      </c>
      <c r="L23" s="64">
        <v>1.4458539699999988</v>
      </c>
      <c r="M23" s="64">
        <v>1.7864789999999999</v>
      </c>
      <c r="N23" s="64">
        <v>2.1554426600000003</v>
      </c>
      <c r="O23" s="64">
        <v>1.7391370800000001</v>
      </c>
      <c r="P23" s="64">
        <v>3.4038280899999998</v>
      </c>
      <c r="Q23" s="64">
        <v>2.5355452299999985</v>
      </c>
    </row>
    <row r="24" spans="1:17" ht="39" customHeight="1" x14ac:dyDescent="0.25">
      <c r="A24" s="65">
        <v>281</v>
      </c>
      <c r="B24" s="66" t="s">
        <v>80</v>
      </c>
      <c r="C24" s="67">
        <v>0</v>
      </c>
      <c r="D24" s="67">
        <v>0</v>
      </c>
      <c r="E24" s="67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</row>
    <row r="25" spans="1:17" ht="39" customHeight="1" x14ac:dyDescent="0.25">
      <c r="A25" s="65">
        <v>282</v>
      </c>
      <c r="B25" s="66" t="s">
        <v>81</v>
      </c>
      <c r="C25" s="67">
        <v>9.3973908799999997</v>
      </c>
      <c r="D25" s="67">
        <v>7.2104247199999971</v>
      </c>
      <c r="E25" s="67">
        <v>9.3798556799999986</v>
      </c>
      <c r="F25" s="68">
        <v>3.6249768700000011</v>
      </c>
      <c r="G25" s="68">
        <v>2.1493259299999998</v>
      </c>
      <c r="H25" s="68">
        <v>1.8677417699999996</v>
      </c>
      <c r="I25" s="68">
        <v>2.9714668899999985</v>
      </c>
      <c r="J25" s="68">
        <v>2.408856290000001</v>
      </c>
      <c r="K25" s="68">
        <v>1.8226490899999981</v>
      </c>
      <c r="L25" s="68">
        <v>1.4458539699999988</v>
      </c>
      <c r="M25" s="68">
        <v>1.7864789999999999</v>
      </c>
      <c r="N25" s="68">
        <v>2.1554426600000003</v>
      </c>
      <c r="O25" s="68">
        <v>1.7391370800000001</v>
      </c>
      <c r="P25" s="68">
        <v>3.4038280899999998</v>
      </c>
      <c r="Q25" s="68">
        <v>2.5355452299999985</v>
      </c>
    </row>
    <row r="26" spans="1:17" ht="39" customHeight="1" x14ac:dyDescent="0.25">
      <c r="A26" s="65">
        <v>2821</v>
      </c>
      <c r="B26" s="66" t="s">
        <v>82</v>
      </c>
      <c r="C26" s="67">
        <v>9.3973908799999997</v>
      </c>
      <c r="D26" s="67">
        <v>7.2104247199999971</v>
      </c>
      <c r="E26" s="67">
        <v>9.3798556799999986</v>
      </c>
      <c r="F26" s="68">
        <v>3.6249768700000011</v>
      </c>
      <c r="G26" s="68">
        <v>2.1493259299999998</v>
      </c>
      <c r="H26" s="68">
        <v>1.8677417699999996</v>
      </c>
      <c r="I26" s="68">
        <v>2.9714668899999985</v>
      </c>
      <c r="J26" s="68">
        <v>2.408856290000001</v>
      </c>
      <c r="K26" s="68">
        <v>1.8226490899999981</v>
      </c>
      <c r="L26" s="68">
        <v>1.4458539699999988</v>
      </c>
      <c r="M26" s="68">
        <v>1.7864789999999999</v>
      </c>
      <c r="N26" s="68">
        <v>2.1554426600000003</v>
      </c>
      <c r="O26" s="68">
        <v>1.7391370800000001</v>
      </c>
      <c r="P26" s="68">
        <v>3.4038280899999998</v>
      </c>
      <c r="Q26" s="68">
        <v>2.5355452299999985</v>
      </c>
    </row>
    <row r="27" spans="1:17" ht="39" customHeight="1" x14ac:dyDescent="0.25">
      <c r="A27" s="72">
        <v>2822</v>
      </c>
      <c r="B27" s="73" t="s">
        <v>83</v>
      </c>
      <c r="C27" s="74">
        <v>0</v>
      </c>
      <c r="D27" s="74">
        <v>0</v>
      </c>
      <c r="E27" s="74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v>0</v>
      </c>
      <c r="Q27" s="75">
        <v>0</v>
      </c>
    </row>
    <row r="28" spans="1:17" x14ac:dyDescent="0.25">
      <c r="A28" s="76" t="s">
        <v>32</v>
      </c>
      <c r="B28" s="77"/>
      <c r="C28" s="78"/>
      <c r="D28" s="78"/>
      <c r="E28" s="78"/>
      <c r="Q28" s="79"/>
    </row>
    <row r="29" spans="1:17" x14ac:dyDescent="0.25">
      <c r="A29" s="55" t="s">
        <v>180</v>
      </c>
      <c r="B29" s="80"/>
      <c r="Q29" s="79"/>
    </row>
  </sheetData>
  <mergeCells count="5">
    <mergeCell ref="N2:Q2"/>
    <mergeCell ref="F2:I2"/>
    <mergeCell ref="J2:M2"/>
    <mergeCell ref="C2:E2"/>
    <mergeCell ref="A2:B3"/>
  </mergeCells>
  <pageMargins left="0" right="0" top="0" bottom="0" header="0.11811023622047245" footer="0.11811023622047245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352D-8412-4BCF-97D6-F3F73FF95EA2}">
  <sheetPr>
    <pageSetUpPr fitToPage="1"/>
  </sheetPr>
  <dimension ref="A1:Q20"/>
  <sheetViews>
    <sheetView zoomScale="71" zoomScaleNormal="71" zoomScaleSheetLayoutView="73" workbookViewId="0">
      <pane xSplit="5" ySplit="3" topLeftCell="F4" activePane="bottomRight" state="frozen"/>
      <selection activeCell="F60" sqref="F60"/>
      <selection pane="topRight" activeCell="F60" sqref="F60"/>
      <selection pane="bottomLeft" activeCell="F60" sqref="F60"/>
      <selection pane="bottomRight" activeCell="F60" sqref="F60"/>
    </sheetView>
  </sheetViews>
  <sheetFormatPr defaultRowHeight="15" x14ac:dyDescent="0.25"/>
  <cols>
    <col min="1" max="1" width="8.7109375" customWidth="1"/>
    <col min="2" max="2" width="54.5703125" customWidth="1"/>
    <col min="3" max="5" width="17.5703125" customWidth="1"/>
    <col min="6" max="17" width="13.28515625" customWidth="1"/>
  </cols>
  <sheetData>
    <row r="1" spans="1:17" ht="21" x14ac:dyDescent="0.35">
      <c r="A1" s="1" t="s">
        <v>84</v>
      </c>
      <c r="B1" s="186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7" ht="15.75" x14ac:dyDescent="0.25">
      <c r="A2" s="222" t="s">
        <v>85</v>
      </c>
      <c r="B2" s="223"/>
      <c r="C2" s="221" t="s">
        <v>3</v>
      </c>
      <c r="D2" s="196"/>
      <c r="E2" s="197"/>
      <c r="F2" s="200" t="s">
        <v>4</v>
      </c>
      <c r="G2" s="201"/>
      <c r="H2" s="201"/>
      <c r="I2" s="201"/>
      <c r="J2" s="200" t="s">
        <v>5</v>
      </c>
      <c r="K2" s="201"/>
      <c r="L2" s="201"/>
      <c r="M2" s="202"/>
      <c r="N2" s="200" t="s">
        <v>6</v>
      </c>
      <c r="O2" s="201"/>
      <c r="P2" s="201"/>
      <c r="Q2" s="202"/>
    </row>
    <row r="3" spans="1:17" ht="22.5" customHeight="1" x14ac:dyDescent="0.25">
      <c r="A3" s="224"/>
      <c r="B3" s="225"/>
      <c r="C3" s="2" t="s">
        <v>4</v>
      </c>
      <c r="D3" s="2" t="s">
        <v>5</v>
      </c>
      <c r="E3" s="2" t="s">
        <v>6</v>
      </c>
      <c r="F3" s="83">
        <v>44805</v>
      </c>
      <c r="G3" s="83">
        <v>44896</v>
      </c>
      <c r="H3" s="83">
        <v>44986</v>
      </c>
      <c r="I3" s="83">
        <v>45078</v>
      </c>
      <c r="J3" s="83">
        <v>45170</v>
      </c>
      <c r="K3" s="83">
        <v>45261</v>
      </c>
      <c r="L3" s="83">
        <v>45352</v>
      </c>
      <c r="M3" s="83">
        <v>45444</v>
      </c>
      <c r="N3" s="83">
        <v>45536</v>
      </c>
      <c r="O3" s="83">
        <v>45627</v>
      </c>
      <c r="P3" s="83">
        <v>45717</v>
      </c>
      <c r="Q3" s="83">
        <v>45809</v>
      </c>
    </row>
    <row r="4" spans="1:17" s="4" customFormat="1" ht="62.25" customHeight="1" x14ac:dyDescent="0.25">
      <c r="A4" s="184">
        <v>3</v>
      </c>
      <c r="B4" s="185" t="s">
        <v>86</v>
      </c>
      <c r="C4" s="97">
        <v>193.80157223776033</v>
      </c>
      <c r="D4" s="97">
        <v>356.10204350004108</v>
      </c>
      <c r="E4" s="97">
        <v>253.46264002477048</v>
      </c>
      <c r="F4" s="98">
        <v>23.133345822132071</v>
      </c>
      <c r="G4" s="98">
        <v>64.001396353276022</v>
      </c>
      <c r="H4" s="98">
        <v>45.070498413769457</v>
      </c>
      <c r="I4" s="98">
        <v>61.596331648582776</v>
      </c>
      <c r="J4" s="98">
        <v>74.007658561364252</v>
      </c>
      <c r="K4" s="98">
        <v>76.883382112645322</v>
      </c>
      <c r="L4" s="98">
        <v>47.463125790346737</v>
      </c>
      <c r="M4" s="98">
        <v>157.74787703568481</v>
      </c>
      <c r="N4" s="98">
        <v>43.206519094213093</v>
      </c>
      <c r="O4" s="98">
        <v>100.70943462606536</v>
      </c>
      <c r="P4" s="98">
        <v>51.673065782946168</v>
      </c>
      <c r="Q4" s="98">
        <v>57.87362052154586</v>
      </c>
    </row>
    <row r="5" spans="1:17" s="4" customFormat="1" ht="62.25" customHeight="1" x14ac:dyDescent="0.25">
      <c r="A5" s="84">
        <v>31</v>
      </c>
      <c r="B5" s="85" t="s">
        <v>87</v>
      </c>
      <c r="C5" s="86">
        <v>116.73162272604968</v>
      </c>
      <c r="D5" s="86">
        <v>55.116964389716159</v>
      </c>
      <c r="E5" s="86">
        <v>85.733145735997795</v>
      </c>
      <c r="F5" s="87">
        <v>37.650343005334122</v>
      </c>
      <c r="G5" s="87">
        <v>46.940157728173219</v>
      </c>
      <c r="H5" s="87">
        <v>9.3791099916894733</v>
      </c>
      <c r="I5" s="87">
        <v>22.762012000852867</v>
      </c>
      <c r="J5" s="87">
        <v>11.9396229291885</v>
      </c>
      <c r="K5" s="87">
        <v>6.1681299919413108</v>
      </c>
      <c r="L5" s="87">
        <v>9.3914335267691822</v>
      </c>
      <c r="M5" s="87">
        <v>27.617777941817163</v>
      </c>
      <c r="N5" s="87">
        <v>42.868847455109844</v>
      </c>
      <c r="O5" s="87">
        <v>37.262207561260411</v>
      </c>
      <c r="P5" s="87">
        <v>1.0088350572154858</v>
      </c>
      <c r="Q5" s="87">
        <v>4.5932556624120551</v>
      </c>
    </row>
    <row r="6" spans="1:17" s="4" customFormat="1" ht="62.25" customHeight="1" x14ac:dyDescent="0.25">
      <c r="A6" s="88">
        <v>311</v>
      </c>
      <c r="B6" s="89" t="s">
        <v>88</v>
      </c>
      <c r="C6" s="90">
        <v>116.73162272604968</v>
      </c>
      <c r="D6" s="90">
        <v>55.116964389716159</v>
      </c>
      <c r="E6" s="90">
        <v>85.733145735997795</v>
      </c>
      <c r="F6" s="46">
        <v>37.650343005334122</v>
      </c>
      <c r="G6" s="46">
        <v>46.940157728173219</v>
      </c>
      <c r="H6" s="46">
        <v>9.3791099916894733</v>
      </c>
      <c r="I6" s="46">
        <v>22.762012000852867</v>
      </c>
      <c r="J6" s="46">
        <v>11.9396229291885</v>
      </c>
      <c r="K6" s="46">
        <v>6.1681299919413108</v>
      </c>
      <c r="L6" s="46">
        <v>9.3914335267691822</v>
      </c>
      <c r="M6" s="46">
        <v>27.617777941817163</v>
      </c>
      <c r="N6" s="46">
        <v>42.868847455109844</v>
      </c>
      <c r="O6" s="46">
        <v>37.262207561260411</v>
      </c>
      <c r="P6" s="46">
        <v>1.0088350572154858</v>
      </c>
      <c r="Q6" s="46">
        <v>4.5932556624120551</v>
      </c>
    </row>
    <row r="7" spans="1:17" s="15" customFormat="1" ht="62.25" customHeight="1" x14ac:dyDescent="0.25">
      <c r="A7" s="91">
        <v>3111</v>
      </c>
      <c r="B7" s="92" t="s">
        <v>89</v>
      </c>
      <c r="C7" s="93">
        <v>116.73162272604968</v>
      </c>
      <c r="D7" s="93">
        <v>55.116964389716159</v>
      </c>
      <c r="E7" s="93">
        <v>85.733145735997795</v>
      </c>
      <c r="F7" s="94">
        <v>37.650343005334122</v>
      </c>
      <c r="G7" s="94">
        <v>46.940157728173219</v>
      </c>
      <c r="H7" s="94">
        <v>9.3791099916894733</v>
      </c>
      <c r="I7" s="94">
        <v>22.762012000852867</v>
      </c>
      <c r="J7" s="94">
        <v>11.9396229291885</v>
      </c>
      <c r="K7" s="94">
        <v>6.1681299919413108</v>
      </c>
      <c r="L7" s="94">
        <v>9.3914335267691822</v>
      </c>
      <c r="M7" s="94">
        <v>27.617777941817163</v>
      </c>
      <c r="N7" s="94">
        <v>42.868847455109844</v>
      </c>
      <c r="O7" s="94">
        <v>37.262207561260411</v>
      </c>
      <c r="P7" s="94">
        <v>1.0088350572154858</v>
      </c>
      <c r="Q7" s="94">
        <v>4.5932556624120551</v>
      </c>
    </row>
    <row r="8" spans="1:17" s="4" customFormat="1" ht="62.25" customHeight="1" x14ac:dyDescent="0.25">
      <c r="A8" s="95">
        <v>32</v>
      </c>
      <c r="B8" s="96" t="s">
        <v>90</v>
      </c>
      <c r="C8" s="97">
        <v>5.7934045770064735</v>
      </c>
      <c r="D8" s="97">
        <v>215.96787562</v>
      </c>
      <c r="E8" s="97">
        <v>87.638491814109926</v>
      </c>
      <c r="F8" s="98">
        <v>-42.555573925846659</v>
      </c>
      <c r="G8" s="98">
        <v>14.158008502853146</v>
      </c>
      <c r="H8" s="98">
        <v>7.1917100000000076</v>
      </c>
      <c r="I8" s="98">
        <v>26.999259999999978</v>
      </c>
      <c r="J8" s="98">
        <v>31.535049999999988</v>
      </c>
      <c r="K8" s="98">
        <v>58.563810000000032</v>
      </c>
      <c r="L8" s="98">
        <v>7.7771631363725788</v>
      </c>
      <c r="M8" s="98">
        <v>118.09185248362741</v>
      </c>
      <c r="N8" s="98">
        <v>-28.22042562</v>
      </c>
      <c r="O8" s="98">
        <v>51.012491297717773</v>
      </c>
      <c r="P8" s="98">
        <v>23.610065427331655</v>
      </c>
      <c r="Q8" s="98">
        <v>41.236360709060492</v>
      </c>
    </row>
    <row r="9" spans="1:17" s="15" customFormat="1" ht="62.25" customHeight="1" x14ac:dyDescent="0.25">
      <c r="A9" s="99">
        <v>3202</v>
      </c>
      <c r="B9" s="100" t="s">
        <v>91</v>
      </c>
      <c r="C9" s="101">
        <v>5.7934045770064735</v>
      </c>
      <c r="D9" s="101">
        <v>215.96787562</v>
      </c>
      <c r="E9" s="101">
        <v>87.638491814109926</v>
      </c>
      <c r="F9" s="50">
        <v>-42.555573925846659</v>
      </c>
      <c r="G9" s="50">
        <v>14.158008502853146</v>
      </c>
      <c r="H9" s="50">
        <v>7.1917100000000076</v>
      </c>
      <c r="I9" s="50">
        <v>26.999259999999978</v>
      </c>
      <c r="J9" s="50">
        <v>31.535049999999988</v>
      </c>
      <c r="K9" s="50">
        <v>58.563810000000032</v>
      </c>
      <c r="L9" s="50">
        <v>7.7771631363725788</v>
      </c>
      <c r="M9" s="50">
        <v>118.09185248362741</v>
      </c>
      <c r="N9" s="50">
        <v>-28.22042562</v>
      </c>
      <c r="O9" s="50">
        <v>51.012491297717773</v>
      </c>
      <c r="P9" s="50">
        <v>23.610065427331655</v>
      </c>
      <c r="Q9" s="50">
        <v>41.236360709060492</v>
      </c>
    </row>
    <row r="10" spans="1:17" s="4" customFormat="1" ht="62.25" customHeight="1" x14ac:dyDescent="0.25">
      <c r="A10" s="88">
        <v>321</v>
      </c>
      <c r="B10" s="89" t="s">
        <v>92</v>
      </c>
      <c r="C10" s="90">
        <v>5.7934045770064735</v>
      </c>
      <c r="D10" s="90">
        <v>215.96787562</v>
      </c>
      <c r="E10" s="90">
        <v>87.638491814109926</v>
      </c>
      <c r="F10" s="46">
        <v>-42.555573925846659</v>
      </c>
      <c r="G10" s="46">
        <v>14.158008502853146</v>
      </c>
      <c r="H10" s="46">
        <v>7.1917100000000076</v>
      </c>
      <c r="I10" s="46">
        <v>26.999259999999978</v>
      </c>
      <c r="J10" s="46">
        <v>31.535049999999988</v>
      </c>
      <c r="K10" s="46">
        <v>58.563810000000032</v>
      </c>
      <c r="L10" s="46">
        <v>7.7771631363725788</v>
      </c>
      <c r="M10" s="46">
        <v>118.09185248362741</v>
      </c>
      <c r="N10" s="46">
        <v>-28.22042562</v>
      </c>
      <c r="O10" s="46">
        <v>51.012491297717773</v>
      </c>
      <c r="P10" s="46">
        <v>23.610065427331655</v>
      </c>
      <c r="Q10" s="46">
        <v>41.236360709060492</v>
      </c>
    </row>
    <row r="11" spans="1:17" s="15" customFormat="1" ht="62.25" customHeight="1" x14ac:dyDescent="0.25">
      <c r="A11" s="102">
        <v>3212</v>
      </c>
      <c r="B11" s="103" t="s">
        <v>93</v>
      </c>
      <c r="C11" s="101">
        <v>5.7934045770064735</v>
      </c>
      <c r="D11" s="101">
        <v>215.96787562</v>
      </c>
      <c r="E11" s="101">
        <v>87.638491814109926</v>
      </c>
      <c r="F11" s="50">
        <v>-42.555573925846659</v>
      </c>
      <c r="G11" s="50">
        <v>14.158008502853146</v>
      </c>
      <c r="H11" s="50">
        <v>7.1917100000000076</v>
      </c>
      <c r="I11" s="50">
        <v>26.999259999999978</v>
      </c>
      <c r="J11" s="50">
        <v>31.535049999999988</v>
      </c>
      <c r="K11" s="50">
        <v>58.563810000000032</v>
      </c>
      <c r="L11" s="50">
        <v>7.7771631363725788</v>
      </c>
      <c r="M11" s="50">
        <v>118.09185248362741</v>
      </c>
      <c r="N11" s="50">
        <v>-28.22042562</v>
      </c>
      <c r="O11" s="50">
        <v>51.012491297717773</v>
      </c>
      <c r="P11" s="50">
        <v>23.610065427331655</v>
      </c>
      <c r="Q11" s="50">
        <v>41.236360709060492</v>
      </c>
    </row>
    <row r="12" spans="1:17" s="4" customFormat="1" ht="62.25" customHeight="1" x14ac:dyDescent="0.25">
      <c r="A12" s="95">
        <v>33</v>
      </c>
      <c r="B12" s="96" t="s">
        <v>94</v>
      </c>
      <c r="C12" s="97">
        <v>-71.276544934704177</v>
      </c>
      <c r="D12" s="97">
        <v>-85.017203490324945</v>
      </c>
      <c r="E12" s="97">
        <v>-80.091002474662773</v>
      </c>
      <c r="F12" s="98">
        <v>-28.038576742644608</v>
      </c>
      <c r="G12" s="98">
        <v>-2.9032301222496542</v>
      </c>
      <c r="H12" s="98">
        <v>-28.499678422079974</v>
      </c>
      <c r="I12" s="98">
        <v>-11.835059647729937</v>
      </c>
      <c r="J12" s="98">
        <v>-30.532985632175759</v>
      </c>
      <c r="K12" s="98">
        <v>-12.151442120703971</v>
      </c>
      <c r="L12" s="98">
        <v>-30.294529127204974</v>
      </c>
      <c r="M12" s="98">
        <v>-12.038246610240249</v>
      </c>
      <c r="N12" s="98">
        <v>-28.558097259103249</v>
      </c>
      <c r="O12" s="98">
        <v>-12.434735767087176</v>
      </c>
      <c r="P12" s="98">
        <v>-27.054165298399024</v>
      </c>
      <c r="Q12" s="98">
        <v>-12.044004150073315</v>
      </c>
    </row>
    <row r="13" spans="1:17" s="15" customFormat="1" ht="62.25" customHeight="1" x14ac:dyDescent="0.25">
      <c r="A13" s="102">
        <v>3304</v>
      </c>
      <c r="B13" s="103" t="s">
        <v>95</v>
      </c>
      <c r="C13" s="101">
        <v>-71.276544934704177</v>
      </c>
      <c r="D13" s="101">
        <v>-85.017203490324945</v>
      </c>
      <c r="E13" s="101">
        <v>-80.091002474662773</v>
      </c>
      <c r="F13" s="50">
        <v>-28.038576742644608</v>
      </c>
      <c r="G13" s="50">
        <v>-2.9032301222496542</v>
      </c>
      <c r="H13" s="50">
        <v>-28.499678422079974</v>
      </c>
      <c r="I13" s="50">
        <v>-11.835059647729937</v>
      </c>
      <c r="J13" s="50">
        <v>-30.532985632175759</v>
      </c>
      <c r="K13" s="50">
        <v>-12.151442120703971</v>
      </c>
      <c r="L13" s="50">
        <v>-30.294529127204974</v>
      </c>
      <c r="M13" s="50">
        <v>-12.038246610240249</v>
      </c>
      <c r="N13" s="50">
        <v>-28.558097259103249</v>
      </c>
      <c r="O13" s="50">
        <v>-12.434735767087176</v>
      </c>
      <c r="P13" s="50">
        <v>-27.054165298399024</v>
      </c>
      <c r="Q13" s="50">
        <v>-12.044004150073315</v>
      </c>
    </row>
    <row r="14" spans="1:17" s="4" customFormat="1" ht="62.25" customHeight="1" x14ac:dyDescent="0.25">
      <c r="A14" s="88">
        <v>331</v>
      </c>
      <c r="B14" s="89" t="s">
        <v>92</v>
      </c>
      <c r="C14" s="90">
        <v>-1.0601136200000001</v>
      </c>
      <c r="D14" s="90">
        <v>-2.1245824899999999</v>
      </c>
      <c r="E14" s="90">
        <v>-1.735500032071281</v>
      </c>
      <c r="F14" s="46">
        <v>-0.25653110000000001</v>
      </c>
      <c r="G14" s="46">
        <v>-0.26202160999999996</v>
      </c>
      <c r="H14" s="46">
        <v>-0.26786864999999999</v>
      </c>
      <c r="I14" s="46">
        <v>-0.27369226000000002</v>
      </c>
      <c r="J14" s="46">
        <v>-0.65882498</v>
      </c>
      <c r="K14" s="46">
        <v>-0.66737298999999994</v>
      </c>
      <c r="L14" s="46">
        <v>-0.39668505999999998</v>
      </c>
      <c r="M14" s="46">
        <v>-0.40169946000000001</v>
      </c>
      <c r="N14" s="46">
        <v>-0.42024852055182899</v>
      </c>
      <c r="O14" s="46">
        <v>-0.42581626256497196</v>
      </c>
      <c r="P14" s="46">
        <v>-0.44550455000000005</v>
      </c>
      <c r="Q14" s="46">
        <v>-0.44393069895448001</v>
      </c>
    </row>
    <row r="15" spans="1:17" s="15" customFormat="1" ht="62.25" customHeight="1" x14ac:dyDescent="0.25">
      <c r="A15" s="102">
        <v>3314</v>
      </c>
      <c r="B15" s="103" t="s">
        <v>96</v>
      </c>
      <c r="C15" s="101">
        <v>-1.0601136200000001</v>
      </c>
      <c r="D15" s="101">
        <v>-2.1245824899999999</v>
      </c>
      <c r="E15" s="101">
        <v>-1.735500032071281</v>
      </c>
      <c r="F15" s="50">
        <v>-0.25653110000000001</v>
      </c>
      <c r="G15" s="50">
        <v>-0.26202160999999996</v>
      </c>
      <c r="H15" s="50">
        <v>-0.26786864999999999</v>
      </c>
      <c r="I15" s="50">
        <v>-0.27369226000000002</v>
      </c>
      <c r="J15" s="50">
        <v>-0.65882498</v>
      </c>
      <c r="K15" s="50">
        <v>-0.66737298999999994</v>
      </c>
      <c r="L15" s="50">
        <v>-0.39668505999999998</v>
      </c>
      <c r="M15" s="50">
        <v>-0.40169946000000001</v>
      </c>
      <c r="N15" s="50">
        <v>-0.42024852055182899</v>
      </c>
      <c r="O15" s="50">
        <v>-0.42581626256497196</v>
      </c>
      <c r="P15" s="50">
        <v>-0.44550455000000005</v>
      </c>
      <c r="Q15" s="50">
        <v>-0.44393069895448001</v>
      </c>
    </row>
    <row r="16" spans="1:17" s="4" customFormat="1" ht="62.25" customHeight="1" x14ac:dyDescent="0.25">
      <c r="A16" s="88">
        <v>332</v>
      </c>
      <c r="B16" s="89" t="s">
        <v>97</v>
      </c>
      <c r="C16" s="90">
        <v>-70.216431314704167</v>
      </c>
      <c r="D16" s="90">
        <v>-82.892621000324951</v>
      </c>
      <c r="E16" s="90">
        <v>-78.355502442591487</v>
      </c>
      <c r="F16" s="46">
        <v>-27.782045642644608</v>
      </c>
      <c r="G16" s="46">
        <v>-2.641208512249654</v>
      </c>
      <c r="H16" s="46">
        <v>-28.231809772079973</v>
      </c>
      <c r="I16" s="46">
        <v>-11.561367387729936</v>
      </c>
      <c r="J16" s="46">
        <v>-29.87416065217576</v>
      </c>
      <c r="K16" s="46">
        <v>-11.48406913070397</v>
      </c>
      <c r="L16" s="46">
        <v>-29.897844067204975</v>
      </c>
      <c r="M16" s="46">
        <v>-11.636547150240249</v>
      </c>
      <c r="N16" s="46">
        <v>-28.137848738551419</v>
      </c>
      <c r="O16" s="46">
        <v>-12.008919504522204</v>
      </c>
      <c r="P16" s="46">
        <v>-26.608660748399025</v>
      </c>
      <c r="Q16" s="46">
        <v>-11.600073451118835</v>
      </c>
    </row>
    <row r="17" spans="1:17" s="15" customFormat="1" ht="62.25" customHeight="1" x14ac:dyDescent="0.25">
      <c r="A17" s="91">
        <v>3324</v>
      </c>
      <c r="B17" s="104" t="s">
        <v>96</v>
      </c>
      <c r="C17" s="93">
        <v>-70.216431314704167</v>
      </c>
      <c r="D17" s="93">
        <v>-82.892621000324951</v>
      </c>
      <c r="E17" s="93">
        <v>-78.355502442591487</v>
      </c>
      <c r="F17" s="94">
        <v>-27.782045642644608</v>
      </c>
      <c r="G17" s="94">
        <v>-2.641208512249654</v>
      </c>
      <c r="H17" s="94">
        <v>-28.231809772079973</v>
      </c>
      <c r="I17" s="94">
        <v>-11.561367387729936</v>
      </c>
      <c r="J17" s="94">
        <v>-29.87416065217576</v>
      </c>
      <c r="K17" s="94">
        <v>-11.48406913070397</v>
      </c>
      <c r="L17" s="94">
        <v>-29.897844067204975</v>
      </c>
      <c r="M17" s="94">
        <v>-11.636547150240249</v>
      </c>
      <c r="N17" s="94">
        <v>-28.137848738551419</v>
      </c>
      <c r="O17" s="94">
        <v>-12.008919504522204</v>
      </c>
      <c r="P17" s="94">
        <v>-26.608660748399025</v>
      </c>
      <c r="Q17" s="94">
        <v>-11.600073451118835</v>
      </c>
    </row>
    <row r="18" spans="1:17" s="15" customFormat="1" ht="62.25" customHeight="1" x14ac:dyDescent="0.25">
      <c r="A18" s="91" t="s">
        <v>98</v>
      </c>
      <c r="B18" s="105" t="s">
        <v>99</v>
      </c>
      <c r="C18" s="93">
        <v>0</v>
      </c>
      <c r="D18" s="93">
        <v>0</v>
      </c>
      <c r="E18" s="93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4">
        <v>0</v>
      </c>
      <c r="P18" s="94">
        <v>0</v>
      </c>
      <c r="Q18" s="94">
        <v>0</v>
      </c>
    </row>
    <row r="19" spans="1:17" s="15" customFormat="1" ht="15.75" x14ac:dyDescent="0.25">
      <c r="A19" s="106" t="s">
        <v>32</v>
      </c>
      <c r="B19" s="107"/>
      <c r="C19" s="108"/>
      <c r="D19" s="108"/>
      <c r="E19" s="108"/>
      <c r="F19" s="82"/>
      <c r="G19" s="82"/>
      <c r="H19" s="82"/>
      <c r="I19" s="82"/>
      <c r="J19" s="82"/>
      <c r="K19" s="82"/>
      <c r="L19" s="82"/>
      <c r="M19" s="82"/>
      <c r="N19" s="82"/>
    </row>
    <row r="20" spans="1:17" ht="15.75" x14ac:dyDescent="0.25">
      <c r="A20" s="82" t="s">
        <v>180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</sheetData>
  <mergeCells count="5">
    <mergeCell ref="N2:Q2"/>
    <mergeCell ref="F2:I2"/>
    <mergeCell ref="J2:M2"/>
    <mergeCell ref="C2:E2"/>
    <mergeCell ref="A2:B3"/>
  </mergeCells>
  <pageMargins left="0" right="0" top="0" bottom="0" header="0.11811023622047245" footer="0.11811023622047245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8A38C-8978-43CC-80DD-2CA1B12E03BF}">
  <sheetPr>
    <pageSetUpPr fitToPage="1"/>
  </sheetPr>
  <dimension ref="A1:Q48"/>
  <sheetViews>
    <sheetView zoomScale="60" zoomScaleNormal="60" workbookViewId="0">
      <pane xSplit="5" ySplit="3" topLeftCell="F34" activePane="bottomRight" state="frozen"/>
      <selection activeCell="F60" sqref="F60"/>
      <selection pane="topRight" activeCell="F60" sqref="F60"/>
      <selection pane="bottomLeft" activeCell="F60" sqref="F60"/>
      <selection pane="bottomRight" activeCell="F60" sqref="F60"/>
    </sheetView>
  </sheetViews>
  <sheetFormatPr defaultColWidth="8.85546875" defaultRowHeight="15.75" x14ac:dyDescent="0.25"/>
  <cols>
    <col min="1" max="1" width="8.7109375" style="118" customWidth="1"/>
    <col min="2" max="2" width="62" style="118" customWidth="1"/>
    <col min="3" max="5" width="22.28515625" style="118" customWidth="1"/>
    <col min="6" max="17" width="18.7109375" style="118" customWidth="1"/>
    <col min="18" max="16384" width="8.85546875" style="118"/>
  </cols>
  <sheetData>
    <row r="1" spans="1:17" s="115" customFormat="1" ht="29.25" customHeight="1" x14ac:dyDescent="0.4">
      <c r="A1" s="1" t="s">
        <v>100</v>
      </c>
      <c r="B1" s="123"/>
    </row>
    <row r="2" spans="1:17" ht="43.5" customHeight="1" x14ac:dyDescent="0.3">
      <c r="A2" s="150" t="s">
        <v>101</v>
      </c>
      <c r="B2" s="151"/>
      <c r="C2" s="221" t="s">
        <v>3</v>
      </c>
      <c r="D2" s="196"/>
      <c r="E2" s="197"/>
      <c r="F2" s="227" t="s">
        <v>4</v>
      </c>
      <c r="G2" s="228"/>
      <c r="H2" s="228"/>
      <c r="I2" s="229"/>
      <c r="J2" s="227" t="s">
        <v>5</v>
      </c>
      <c r="K2" s="228"/>
      <c r="L2" s="228"/>
      <c r="M2" s="229"/>
      <c r="N2" s="226" t="s">
        <v>6</v>
      </c>
      <c r="O2" s="226"/>
      <c r="P2" s="226"/>
      <c r="Q2" s="226"/>
    </row>
    <row r="3" spans="1:17" ht="29.25" customHeight="1" x14ac:dyDescent="0.25">
      <c r="A3" s="152"/>
      <c r="B3" s="153"/>
      <c r="C3" s="154" t="s">
        <v>4</v>
      </c>
      <c r="D3" s="154" t="s">
        <v>5</v>
      </c>
      <c r="E3" s="154" t="s">
        <v>6</v>
      </c>
      <c r="F3" s="155">
        <v>44805</v>
      </c>
      <c r="G3" s="155">
        <v>44896</v>
      </c>
      <c r="H3" s="155">
        <v>44986</v>
      </c>
      <c r="I3" s="155">
        <v>45078</v>
      </c>
      <c r="J3" s="155">
        <v>45170</v>
      </c>
      <c r="K3" s="155">
        <v>45261</v>
      </c>
      <c r="L3" s="155">
        <v>45352</v>
      </c>
      <c r="M3" s="155">
        <v>45444</v>
      </c>
      <c r="N3" s="156">
        <v>45536</v>
      </c>
      <c r="O3" s="155">
        <v>45627</v>
      </c>
      <c r="P3" s="155">
        <v>45717</v>
      </c>
      <c r="Q3" s="155">
        <v>45809</v>
      </c>
    </row>
    <row r="4" spans="1:17" ht="34.5" customHeight="1" x14ac:dyDescent="0.45">
      <c r="A4" s="193">
        <v>7</v>
      </c>
      <c r="B4" s="157" t="s">
        <v>102</v>
      </c>
      <c r="C4" s="158">
        <v>821.77505090828936</v>
      </c>
      <c r="D4" s="158">
        <v>853.58980342967493</v>
      </c>
      <c r="E4" s="158">
        <v>897.12100210122719</v>
      </c>
      <c r="F4" s="159">
        <v>200.65202983320205</v>
      </c>
      <c r="G4" s="159">
        <v>208.24208333489719</v>
      </c>
      <c r="H4" s="159">
        <v>197.40784214792004</v>
      </c>
      <c r="I4" s="159">
        <v>215.47309559227008</v>
      </c>
      <c r="J4" s="159">
        <v>185.79910518782418</v>
      </c>
      <c r="K4" s="159">
        <v>190.88053544929596</v>
      </c>
      <c r="L4" s="159">
        <v>221.13146185642242</v>
      </c>
      <c r="M4" s="159">
        <v>255.77870093613234</v>
      </c>
      <c r="N4" s="159">
        <v>240.63920906089675</v>
      </c>
      <c r="O4" s="159">
        <v>221.17262922519501</v>
      </c>
      <c r="P4" s="159">
        <v>219.13826009426933</v>
      </c>
      <c r="Q4" s="159">
        <v>216.17090372086611</v>
      </c>
    </row>
    <row r="5" spans="1:17" ht="34.5" customHeight="1" x14ac:dyDescent="0.3">
      <c r="A5" s="160">
        <v>701</v>
      </c>
      <c r="B5" s="161" t="s">
        <v>103</v>
      </c>
      <c r="C5" s="163">
        <v>179.26662431871171</v>
      </c>
      <c r="D5" s="163">
        <v>175.10335906579644</v>
      </c>
      <c r="E5" s="163">
        <v>228.19229305984152</v>
      </c>
      <c r="F5" s="162">
        <v>54.550328247201364</v>
      </c>
      <c r="G5" s="162">
        <v>39.785622055034445</v>
      </c>
      <c r="H5" s="162">
        <v>43.976666364845457</v>
      </c>
      <c r="I5" s="162">
        <v>40.954007651630441</v>
      </c>
      <c r="J5" s="162">
        <v>45.605667774473396</v>
      </c>
      <c r="K5" s="162">
        <v>36.636779027354635</v>
      </c>
      <c r="L5" s="162">
        <v>51.318995439653271</v>
      </c>
      <c r="M5" s="162">
        <v>41.541916824315152</v>
      </c>
      <c r="N5" s="162">
        <v>55.578422540802585</v>
      </c>
      <c r="O5" s="162">
        <v>66.814038088610261</v>
      </c>
      <c r="P5" s="162">
        <v>47.018960128147896</v>
      </c>
      <c r="Q5" s="162">
        <v>58.78087230228077</v>
      </c>
    </row>
    <row r="6" spans="1:17" ht="34.5" customHeight="1" x14ac:dyDescent="0.3">
      <c r="A6" s="161">
        <v>7011</v>
      </c>
      <c r="B6" s="164" t="s">
        <v>104</v>
      </c>
      <c r="C6" s="165">
        <v>105.92782896000006</v>
      </c>
      <c r="D6" s="165">
        <v>120.90951159000004</v>
      </c>
      <c r="E6" s="165">
        <v>138.18167287777862</v>
      </c>
      <c r="F6" s="166">
        <v>29.045246480000031</v>
      </c>
      <c r="G6" s="166">
        <v>23.616438520000006</v>
      </c>
      <c r="H6" s="166">
        <v>28.904264129999994</v>
      </c>
      <c r="I6" s="166">
        <v>24.361879830000024</v>
      </c>
      <c r="J6" s="166">
        <v>28.740846719999951</v>
      </c>
      <c r="K6" s="166">
        <v>23.267475550000007</v>
      </c>
      <c r="L6" s="166">
        <v>38.005724300000068</v>
      </c>
      <c r="M6" s="166">
        <v>30.89546502</v>
      </c>
      <c r="N6" s="166">
        <v>33.49419364000002</v>
      </c>
      <c r="O6" s="166">
        <v>33.647395757638897</v>
      </c>
      <c r="P6" s="166">
        <v>30.787811933318714</v>
      </c>
      <c r="Q6" s="166">
        <v>40.252271546821</v>
      </c>
    </row>
    <row r="7" spans="1:17" ht="34.5" customHeight="1" x14ac:dyDescent="0.3">
      <c r="A7" s="167">
        <v>70111</v>
      </c>
      <c r="B7" s="168" t="s">
        <v>105</v>
      </c>
      <c r="C7" s="169">
        <v>26.469361319999997</v>
      </c>
      <c r="D7" s="169">
        <v>28.174816889999999</v>
      </c>
      <c r="E7" s="169">
        <v>31.545376705369208</v>
      </c>
      <c r="F7" s="170">
        <v>7.3942528100000002</v>
      </c>
      <c r="G7" s="170">
        <v>6.4549553099999999</v>
      </c>
      <c r="H7" s="170">
        <v>5.538251390000001</v>
      </c>
      <c r="I7" s="170">
        <v>7.0819018099999997</v>
      </c>
      <c r="J7" s="170">
        <v>7.6210328199999999</v>
      </c>
      <c r="K7" s="170">
        <v>7.3790438999999992</v>
      </c>
      <c r="L7" s="170">
        <v>7.3240836600000003</v>
      </c>
      <c r="M7" s="170">
        <v>5.8506565099999994</v>
      </c>
      <c r="N7" s="170">
        <v>8.7400612700000018</v>
      </c>
      <c r="O7" s="170">
        <v>6.8892428974732924</v>
      </c>
      <c r="P7" s="170">
        <v>7.6318867763609859</v>
      </c>
      <c r="Q7" s="170">
        <v>8.2841857615349266</v>
      </c>
    </row>
    <row r="8" spans="1:17" ht="34.5" customHeight="1" x14ac:dyDescent="0.3">
      <c r="A8" s="167">
        <v>70112</v>
      </c>
      <c r="B8" s="168" t="s">
        <v>106</v>
      </c>
      <c r="C8" s="169">
        <v>57.237246520000056</v>
      </c>
      <c r="D8" s="169">
        <v>65.858386750000022</v>
      </c>
      <c r="E8" s="169">
        <v>80.812344264714469</v>
      </c>
      <c r="F8" s="170">
        <v>16.125233930000032</v>
      </c>
      <c r="G8" s="170">
        <v>12.286632190000006</v>
      </c>
      <c r="H8" s="170">
        <v>16.705372079999997</v>
      </c>
      <c r="I8" s="170">
        <v>12.120008320000025</v>
      </c>
      <c r="J8" s="170">
        <v>15.33282065999995</v>
      </c>
      <c r="K8" s="170">
        <v>7.7161897600000051</v>
      </c>
      <c r="L8" s="170">
        <v>24.800272710000066</v>
      </c>
      <c r="M8" s="170">
        <v>18.009103619999998</v>
      </c>
      <c r="N8" s="170">
        <v>17.925186300000018</v>
      </c>
      <c r="O8" s="170">
        <v>20.39681777639834</v>
      </c>
      <c r="P8" s="170">
        <v>17.261174285419877</v>
      </c>
      <c r="Q8" s="170">
        <v>25.229165902896234</v>
      </c>
    </row>
    <row r="9" spans="1:17" ht="34.5" customHeight="1" x14ac:dyDescent="0.3">
      <c r="A9" s="167">
        <v>70113</v>
      </c>
      <c r="B9" s="168" t="s">
        <v>107</v>
      </c>
      <c r="C9" s="169">
        <v>22.221221119999999</v>
      </c>
      <c r="D9" s="169">
        <v>26.876307950000008</v>
      </c>
      <c r="E9" s="169">
        <v>25.823951907694948</v>
      </c>
      <c r="F9" s="170">
        <v>5.5257597399999998</v>
      </c>
      <c r="G9" s="170">
        <v>4.8748510200000004</v>
      </c>
      <c r="H9" s="170">
        <v>6.6606406599999994</v>
      </c>
      <c r="I9" s="170">
        <v>5.1599697000000004</v>
      </c>
      <c r="J9" s="170">
        <v>5.7869932400000001</v>
      </c>
      <c r="K9" s="170">
        <v>8.1722418900000022</v>
      </c>
      <c r="L9" s="170">
        <v>5.8813679300000015</v>
      </c>
      <c r="M9" s="170">
        <v>7.0357048900000008</v>
      </c>
      <c r="N9" s="170">
        <v>6.8289460699999998</v>
      </c>
      <c r="O9" s="170">
        <v>6.3613350837672629</v>
      </c>
      <c r="P9" s="170">
        <v>5.8947508715378509</v>
      </c>
      <c r="Q9" s="170">
        <v>6.7389198823898342</v>
      </c>
    </row>
    <row r="10" spans="1:17" ht="34.5" customHeight="1" x14ac:dyDescent="0.3">
      <c r="A10" s="161">
        <v>7013</v>
      </c>
      <c r="B10" s="171" t="s">
        <v>108</v>
      </c>
      <c r="C10" s="172">
        <v>56.530236326472028</v>
      </c>
      <c r="D10" s="172">
        <v>36.149150905837701</v>
      </c>
      <c r="E10" s="172">
        <v>71.598343230497974</v>
      </c>
      <c r="F10" s="166">
        <v>20.128424949333443</v>
      </c>
      <c r="G10" s="166">
        <v>13.81470796831046</v>
      </c>
      <c r="H10" s="166">
        <v>8.9784922686149109</v>
      </c>
      <c r="I10" s="166">
        <v>13.608611140213219</v>
      </c>
      <c r="J10" s="166">
        <v>10.855723365837701</v>
      </c>
      <c r="K10" s="166">
        <v>10.078414179999999</v>
      </c>
      <c r="L10" s="166">
        <v>7.8107235100000008</v>
      </c>
      <c r="M10" s="166">
        <v>7.4042898499999996</v>
      </c>
      <c r="N10" s="166">
        <v>16.910749255015688</v>
      </c>
      <c r="O10" s="166">
        <v>30.158894147036712</v>
      </c>
      <c r="P10" s="166">
        <v>11.11518750141963</v>
      </c>
      <c r="Q10" s="166">
        <v>13.413512327025941</v>
      </c>
    </row>
    <row r="11" spans="1:17" ht="34.5" customHeight="1" x14ac:dyDescent="0.3">
      <c r="A11" s="167">
        <v>70131</v>
      </c>
      <c r="B11" s="168" t="s">
        <v>109</v>
      </c>
      <c r="C11" s="169">
        <v>9.2794195200000011</v>
      </c>
      <c r="D11" s="169">
        <v>10.25115027</v>
      </c>
      <c r="E11" s="169">
        <v>18.668701985746239</v>
      </c>
      <c r="F11" s="170">
        <v>2.5242780699999998</v>
      </c>
      <c r="G11" s="170">
        <v>1.7477386700000002</v>
      </c>
      <c r="H11" s="170">
        <v>2.4306163199999999</v>
      </c>
      <c r="I11" s="170">
        <v>2.5767864600000001</v>
      </c>
      <c r="J11" s="170">
        <v>2.7232968300000002</v>
      </c>
      <c r="K11" s="170">
        <v>2.6861422999999998</v>
      </c>
      <c r="L11" s="170">
        <v>2.3810339700000003</v>
      </c>
      <c r="M11" s="170">
        <v>2.4606771699999999</v>
      </c>
      <c r="N11" s="170">
        <v>4.3237357299999992</v>
      </c>
      <c r="O11" s="170">
        <v>4.8184668304330911</v>
      </c>
      <c r="P11" s="170">
        <v>4.7961494999767318</v>
      </c>
      <c r="Q11" s="170">
        <v>4.7303499253364159</v>
      </c>
    </row>
    <row r="12" spans="1:17" ht="34.5" customHeight="1" x14ac:dyDescent="0.3">
      <c r="A12" s="167">
        <v>70132</v>
      </c>
      <c r="B12" s="168" t="s">
        <v>110</v>
      </c>
      <c r="C12" s="169">
        <v>4.0217497699999996</v>
      </c>
      <c r="D12" s="169">
        <v>3.6072471699999995</v>
      </c>
      <c r="E12" s="169">
        <v>3.9580138577704433</v>
      </c>
      <c r="F12" s="170">
        <v>0.92157254999999993</v>
      </c>
      <c r="G12" s="170">
        <v>1.0149866000000001</v>
      </c>
      <c r="H12" s="170">
        <v>0.96140623000000003</v>
      </c>
      <c r="I12" s="170">
        <v>1.12378439</v>
      </c>
      <c r="J12" s="170">
        <v>0.81043608000000011</v>
      </c>
      <c r="K12" s="170">
        <v>1.2775249399999999</v>
      </c>
      <c r="L12" s="170">
        <v>0.87532959999999993</v>
      </c>
      <c r="M12" s="170">
        <v>0.64395655000000007</v>
      </c>
      <c r="N12" s="170">
        <v>1.1384181599999998</v>
      </c>
      <c r="O12" s="170">
        <v>0.66133138999999996</v>
      </c>
      <c r="P12" s="170">
        <v>0.97446707406291844</v>
      </c>
      <c r="Q12" s="170">
        <v>1.1837972337075253</v>
      </c>
    </row>
    <row r="13" spans="1:17" ht="34.5" customHeight="1" x14ac:dyDescent="0.3">
      <c r="A13" s="167">
        <v>70133</v>
      </c>
      <c r="B13" s="168" t="s">
        <v>111</v>
      </c>
      <c r="C13" s="169">
        <v>43.229067036472031</v>
      </c>
      <c r="D13" s="169">
        <v>22.2907534658377</v>
      </c>
      <c r="E13" s="169">
        <v>48.971627386981297</v>
      </c>
      <c r="F13" s="170">
        <v>16.682574329333445</v>
      </c>
      <c r="G13" s="170">
        <v>11.051982698310459</v>
      </c>
      <c r="H13" s="170">
        <v>5.5864697186149117</v>
      </c>
      <c r="I13" s="170">
        <v>9.9080402902132185</v>
      </c>
      <c r="J13" s="170">
        <v>7.3219904558376996</v>
      </c>
      <c r="K13" s="170">
        <v>6.1147469400000007</v>
      </c>
      <c r="L13" s="170">
        <v>4.5543599400000003</v>
      </c>
      <c r="M13" s="170">
        <v>4.2996561299999998</v>
      </c>
      <c r="N13" s="170">
        <v>11.44859536501569</v>
      </c>
      <c r="O13" s="170">
        <v>24.679095926603623</v>
      </c>
      <c r="P13" s="170">
        <v>5.3445709273799809</v>
      </c>
      <c r="Q13" s="170">
        <v>7.4993651679820008</v>
      </c>
    </row>
    <row r="14" spans="1:17" ht="34.5" customHeight="1" x14ac:dyDescent="0.3">
      <c r="A14" s="161">
        <v>7016</v>
      </c>
      <c r="B14" s="171" t="s">
        <v>112</v>
      </c>
      <c r="C14" s="172">
        <v>4.0810312599999996</v>
      </c>
      <c r="D14" s="172">
        <v>3.6756013900000002</v>
      </c>
      <c r="E14" s="172">
        <v>5.5737584663354287</v>
      </c>
      <c r="F14" s="166">
        <v>0.62121961999999997</v>
      </c>
      <c r="G14" s="166">
        <v>0.80114037000000005</v>
      </c>
      <c r="H14" s="166">
        <v>1.5384306699999999</v>
      </c>
      <c r="I14" s="166">
        <v>1.1202405999999998</v>
      </c>
      <c r="J14" s="166">
        <v>0.90671109999999988</v>
      </c>
      <c r="K14" s="166">
        <v>1.0463516100000001</v>
      </c>
      <c r="L14" s="166">
        <v>0.81459937000000004</v>
      </c>
      <c r="M14" s="166">
        <v>0.90793931000000005</v>
      </c>
      <c r="N14" s="166">
        <v>0.78147958000000006</v>
      </c>
      <c r="O14" s="166">
        <v>0.81010336999999988</v>
      </c>
      <c r="P14" s="166">
        <v>0.9541295063557157</v>
      </c>
      <c r="Q14" s="166">
        <v>3.0280460099797137</v>
      </c>
    </row>
    <row r="15" spans="1:17" ht="34.5" customHeight="1" x14ac:dyDescent="0.3">
      <c r="A15" s="161">
        <v>7017</v>
      </c>
      <c r="B15" s="171" t="s">
        <v>113</v>
      </c>
      <c r="C15" s="172">
        <v>12.666263072239628</v>
      </c>
      <c r="D15" s="172">
        <v>14.369095179958705</v>
      </c>
      <c r="E15" s="172">
        <v>12.838518485229491</v>
      </c>
      <c r="F15" s="166">
        <v>4.7227828978678934</v>
      </c>
      <c r="G15" s="166">
        <v>1.5505651967239791</v>
      </c>
      <c r="H15" s="166">
        <v>4.5325619162305566</v>
      </c>
      <c r="I15" s="166">
        <v>1.8603530614171979</v>
      </c>
      <c r="J15" s="166">
        <v>5.1023865886357358</v>
      </c>
      <c r="K15" s="166">
        <v>2.2445376873546254</v>
      </c>
      <c r="L15" s="166">
        <v>4.6879482596531981</v>
      </c>
      <c r="M15" s="166">
        <v>2.3342226443151466</v>
      </c>
      <c r="N15" s="166">
        <v>4.3920000657868714</v>
      </c>
      <c r="O15" s="166">
        <v>2.1976448139346658</v>
      </c>
      <c r="P15" s="166">
        <v>4.161831187053834</v>
      </c>
      <c r="Q15" s="166">
        <v>2.0870424184541192</v>
      </c>
    </row>
    <row r="16" spans="1:17" ht="34.5" customHeight="1" x14ac:dyDescent="0.45">
      <c r="A16" s="161">
        <v>703</v>
      </c>
      <c r="B16" s="161" t="s">
        <v>114</v>
      </c>
      <c r="C16" s="163">
        <v>66.451423380000008</v>
      </c>
      <c r="D16" s="163">
        <v>72.668130469999994</v>
      </c>
      <c r="E16" s="163">
        <v>81.309260273401691</v>
      </c>
      <c r="F16" s="173">
        <v>15.389577430000001</v>
      </c>
      <c r="G16" s="173">
        <v>17.356883809999999</v>
      </c>
      <c r="H16" s="173">
        <v>18.268281810000001</v>
      </c>
      <c r="I16" s="173">
        <v>15.436680330000002</v>
      </c>
      <c r="J16" s="173">
        <v>17.742501490000002</v>
      </c>
      <c r="K16" s="173">
        <v>19.260105599999999</v>
      </c>
      <c r="L16" s="173">
        <v>20.285523699999999</v>
      </c>
      <c r="M16" s="173">
        <v>15.379999680000001</v>
      </c>
      <c r="N16" s="173">
        <v>23.44395291</v>
      </c>
      <c r="O16" s="173">
        <v>21.016650340692415</v>
      </c>
      <c r="P16" s="173">
        <v>19.984539632669588</v>
      </c>
      <c r="Q16" s="173">
        <v>16.864117390039688</v>
      </c>
    </row>
    <row r="17" spans="1:17" ht="34.5" customHeight="1" x14ac:dyDescent="0.3">
      <c r="A17" s="161">
        <v>7031</v>
      </c>
      <c r="B17" s="171" t="s">
        <v>115</v>
      </c>
      <c r="C17" s="172">
        <v>17.317314360000001</v>
      </c>
      <c r="D17" s="172">
        <v>19.472903259999999</v>
      </c>
      <c r="E17" s="172">
        <v>21.770718760000001</v>
      </c>
      <c r="F17" s="166">
        <v>4.4264027600000002</v>
      </c>
      <c r="G17" s="166">
        <v>5.03675125</v>
      </c>
      <c r="H17" s="166">
        <v>4.8763320199999995</v>
      </c>
      <c r="I17" s="166">
        <v>2.9778283299999999</v>
      </c>
      <c r="J17" s="166">
        <v>4.9194890899999999</v>
      </c>
      <c r="K17" s="166">
        <v>5.6782145599999998</v>
      </c>
      <c r="L17" s="166">
        <v>6.0094034199999999</v>
      </c>
      <c r="M17" s="166">
        <v>2.8657961899999997</v>
      </c>
      <c r="N17" s="166">
        <v>6.8994692400000002</v>
      </c>
      <c r="O17" s="166">
        <v>6.62062142</v>
      </c>
      <c r="P17" s="166">
        <v>6.0272538600000001</v>
      </c>
      <c r="Q17" s="166">
        <v>2.2233742400000001</v>
      </c>
    </row>
    <row r="18" spans="1:17" ht="34.5" customHeight="1" x14ac:dyDescent="0.3">
      <c r="A18" s="161">
        <v>7032</v>
      </c>
      <c r="B18" s="171" t="s">
        <v>116</v>
      </c>
      <c r="C18" s="172">
        <v>12.924177500000001</v>
      </c>
      <c r="D18" s="172">
        <v>13.761758420000003</v>
      </c>
      <c r="E18" s="172">
        <v>14.261101999999999</v>
      </c>
      <c r="F18" s="166">
        <v>3.3254153900000003</v>
      </c>
      <c r="G18" s="166">
        <v>3.19958739</v>
      </c>
      <c r="H18" s="166">
        <v>4.2661165199999997</v>
      </c>
      <c r="I18" s="166">
        <v>2.1330582000000002</v>
      </c>
      <c r="J18" s="166">
        <v>3.4842257000000001</v>
      </c>
      <c r="K18" s="166">
        <v>3.4258442400000004</v>
      </c>
      <c r="L18" s="166">
        <v>4.5677923200000006</v>
      </c>
      <c r="M18" s="166">
        <v>2.2838961600000003</v>
      </c>
      <c r="N18" s="166">
        <v>3.5652755099999998</v>
      </c>
      <c r="O18" s="166">
        <v>3.5652755099999998</v>
      </c>
      <c r="P18" s="166">
        <v>3.5652755099999998</v>
      </c>
      <c r="Q18" s="166">
        <v>3.56527547</v>
      </c>
    </row>
    <row r="19" spans="1:17" ht="34.5" customHeight="1" x14ac:dyDescent="0.3">
      <c r="A19" s="161">
        <v>7033</v>
      </c>
      <c r="B19" s="171" t="s">
        <v>117</v>
      </c>
      <c r="C19" s="172">
        <v>18.14410084</v>
      </c>
      <c r="D19" s="172">
        <v>18.858062060000002</v>
      </c>
      <c r="E19" s="172">
        <v>23.135321421470582</v>
      </c>
      <c r="F19" s="166">
        <v>3.8624388899999995</v>
      </c>
      <c r="G19" s="166">
        <v>4.1984783099999996</v>
      </c>
      <c r="H19" s="166">
        <v>4.5513448299999997</v>
      </c>
      <c r="I19" s="166">
        <v>5.5318388100000009</v>
      </c>
      <c r="J19" s="166">
        <v>4.8885760400000002</v>
      </c>
      <c r="K19" s="166">
        <v>4.8352911499999998</v>
      </c>
      <c r="L19" s="166">
        <v>4.4829227399999994</v>
      </c>
      <c r="M19" s="166">
        <v>4.6512721300000006</v>
      </c>
      <c r="N19" s="166">
        <v>7.2449953900000006</v>
      </c>
      <c r="O19" s="166">
        <v>4.9700510814285321</v>
      </c>
      <c r="P19" s="166">
        <v>5.1373483298153975</v>
      </c>
      <c r="Q19" s="166">
        <v>5.7829266202266494</v>
      </c>
    </row>
    <row r="20" spans="1:17" ht="34.5" customHeight="1" x14ac:dyDescent="0.3">
      <c r="A20" s="161">
        <v>7034</v>
      </c>
      <c r="B20" s="171" t="s">
        <v>118</v>
      </c>
      <c r="C20" s="172">
        <v>6.6571907799999996</v>
      </c>
      <c r="D20" s="172">
        <v>7.34765245</v>
      </c>
      <c r="E20" s="172">
        <v>7.68371169</v>
      </c>
      <c r="F20" s="166">
        <v>1.5266940600000001</v>
      </c>
      <c r="G20" s="166">
        <v>1.79039354</v>
      </c>
      <c r="H20" s="166">
        <v>1.54354627</v>
      </c>
      <c r="I20" s="166">
        <v>1.7965569099999998</v>
      </c>
      <c r="J20" s="166">
        <v>1.74717583</v>
      </c>
      <c r="K20" s="166">
        <v>2.0822297399999998</v>
      </c>
      <c r="L20" s="166">
        <v>1.7535177200000001</v>
      </c>
      <c r="M20" s="166">
        <v>1.7647291599999999</v>
      </c>
      <c r="N20" s="166">
        <v>1.96198206</v>
      </c>
      <c r="O20" s="166">
        <v>1.8541339700000001</v>
      </c>
      <c r="P20" s="166">
        <v>2.1255347700000002</v>
      </c>
      <c r="Q20" s="166">
        <v>1.7420608900000001</v>
      </c>
    </row>
    <row r="21" spans="1:17" ht="34.5" customHeight="1" x14ac:dyDescent="0.3">
      <c r="A21" s="161">
        <v>7036</v>
      </c>
      <c r="B21" s="171" t="s">
        <v>119</v>
      </c>
      <c r="C21" s="172">
        <v>11.408639900000001</v>
      </c>
      <c r="D21" s="172">
        <v>13.227754279999999</v>
      </c>
      <c r="E21" s="172">
        <v>14.458406401931114</v>
      </c>
      <c r="F21" s="166">
        <v>2.24862633</v>
      </c>
      <c r="G21" s="166">
        <v>3.1316733200000009</v>
      </c>
      <c r="H21" s="166">
        <v>3.0309421700000008</v>
      </c>
      <c r="I21" s="166">
        <v>2.9973980799999991</v>
      </c>
      <c r="J21" s="166">
        <v>2.70303483</v>
      </c>
      <c r="K21" s="166">
        <v>3.2385259100000003</v>
      </c>
      <c r="L21" s="166">
        <v>3.4718874999999989</v>
      </c>
      <c r="M21" s="166">
        <v>3.81430604</v>
      </c>
      <c r="N21" s="166">
        <v>3.7722307100000001</v>
      </c>
      <c r="O21" s="166">
        <v>4.0065683592638859</v>
      </c>
      <c r="P21" s="166">
        <v>3.1291271628541892</v>
      </c>
      <c r="Q21" s="166">
        <v>3.5504801698130386</v>
      </c>
    </row>
    <row r="22" spans="1:17" ht="34.5" customHeight="1" x14ac:dyDescent="0.45">
      <c r="A22" s="161">
        <v>704</v>
      </c>
      <c r="B22" s="174" t="s">
        <v>120</v>
      </c>
      <c r="C22" s="163">
        <v>172.69070835706</v>
      </c>
      <c r="D22" s="163">
        <v>150.5074307168293</v>
      </c>
      <c r="E22" s="163">
        <v>160.70269720198962</v>
      </c>
      <c r="F22" s="173">
        <v>46.093552037333779</v>
      </c>
      <c r="G22" s="173">
        <v>55.551266143241833</v>
      </c>
      <c r="H22" s="173">
        <v>33.119686125844744</v>
      </c>
      <c r="I22" s="173">
        <v>37.926204050639647</v>
      </c>
      <c r="J22" s="173">
        <v>29.021654297513102</v>
      </c>
      <c r="K22" s="173">
        <v>30.001051871941311</v>
      </c>
      <c r="L22" s="173">
        <v>35.402959416769178</v>
      </c>
      <c r="M22" s="173">
        <v>56.08176513060571</v>
      </c>
      <c r="N22" s="173">
        <v>48.432425715047081</v>
      </c>
      <c r="O22" s="173">
        <v>36.109509396875211</v>
      </c>
      <c r="P22" s="173">
        <v>32.786575976486482</v>
      </c>
      <c r="Q22" s="173">
        <v>43.374186113580848</v>
      </c>
    </row>
    <row r="23" spans="1:17" ht="34.5" customHeight="1" x14ac:dyDescent="0.3">
      <c r="A23" s="161">
        <v>7041</v>
      </c>
      <c r="B23" s="171" t="s">
        <v>121</v>
      </c>
      <c r="C23" s="172">
        <v>15.201173150000001</v>
      </c>
      <c r="D23" s="172">
        <v>15.18326742</v>
      </c>
      <c r="E23" s="172">
        <v>15.031386981460937</v>
      </c>
      <c r="F23" s="166">
        <v>4.1453076800000002</v>
      </c>
      <c r="G23" s="166">
        <v>4.2841618300000004</v>
      </c>
      <c r="H23" s="166">
        <v>3.30222558</v>
      </c>
      <c r="I23" s="166">
        <v>3.4694780599999997</v>
      </c>
      <c r="J23" s="166">
        <v>4.2820857800000001</v>
      </c>
      <c r="K23" s="166">
        <v>2.55545958</v>
      </c>
      <c r="L23" s="166">
        <v>2.4925614899999999</v>
      </c>
      <c r="M23" s="166">
        <v>5.8531605699999991</v>
      </c>
      <c r="N23" s="166">
        <v>6.7818932199999997</v>
      </c>
      <c r="O23" s="166">
        <v>2.9528402800000002</v>
      </c>
      <c r="P23" s="166">
        <v>2.0486033123795124</v>
      </c>
      <c r="Q23" s="166">
        <v>3.2480501690814227</v>
      </c>
    </row>
    <row r="24" spans="1:17" ht="34.5" customHeight="1" x14ac:dyDescent="0.3">
      <c r="A24" s="161">
        <v>7042</v>
      </c>
      <c r="B24" s="171" t="s">
        <v>122</v>
      </c>
      <c r="C24" s="172">
        <v>38.676040306472032</v>
      </c>
      <c r="D24" s="172">
        <v>22.721126975837702</v>
      </c>
      <c r="E24" s="172">
        <v>42.284006092114666</v>
      </c>
      <c r="F24" s="166">
        <v>10.034950019333445</v>
      </c>
      <c r="G24" s="166">
        <v>11.276348228310459</v>
      </c>
      <c r="H24" s="166">
        <v>6.021323468614912</v>
      </c>
      <c r="I24" s="166">
        <v>11.343418590213217</v>
      </c>
      <c r="J24" s="166">
        <v>6.4466403458377011</v>
      </c>
      <c r="K24" s="166">
        <v>4.5696827100000004</v>
      </c>
      <c r="L24" s="166">
        <v>5.4371531100000015</v>
      </c>
      <c r="M24" s="166">
        <v>6.2676508100000001</v>
      </c>
      <c r="N24" s="166">
        <v>11.797315595015691</v>
      </c>
      <c r="O24" s="166">
        <v>15.557185366875213</v>
      </c>
      <c r="P24" s="166">
        <v>4.6282039033834153</v>
      </c>
      <c r="Q24" s="166">
        <v>10.301301226840343</v>
      </c>
    </row>
    <row r="25" spans="1:17" ht="34.5" customHeight="1" x14ac:dyDescent="0.3">
      <c r="A25" s="167">
        <v>70421</v>
      </c>
      <c r="B25" s="168" t="s">
        <v>123</v>
      </c>
      <c r="C25" s="169">
        <v>34.800345786472036</v>
      </c>
      <c r="D25" s="169">
        <v>18.707315715837701</v>
      </c>
      <c r="E25" s="169">
        <v>26.615886253145206</v>
      </c>
      <c r="F25" s="170">
        <v>9.336043029333446</v>
      </c>
      <c r="G25" s="170">
        <v>10.375263268310459</v>
      </c>
      <c r="H25" s="170">
        <v>5.171529298614912</v>
      </c>
      <c r="I25" s="170">
        <v>9.9175101902132177</v>
      </c>
      <c r="J25" s="170">
        <v>5.6696306158377006</v>
      </c>
      <c r="K25" s="170">
        <v>3.5987918799999998</v>
      </c>
      <c r="L25" s="170">
        <v>4.4994063900000008</v>
      </c>
      <c r="M25" s="170">
        <v>4.9394868299999999</v>
      </c>
      <c r="N25" s="170">
        <v>10.58976420501569</v>
      </c>
      <c r="O25" s="170">
        <v>4.4177542300000008</v>
      </c>
      <c r="P25" s="170">
        <v>3.1639361140000006</v>
      </c>
      <c r="Q25" s="170">
        <v>8.4444317041295154</v>
      </c>
    </row>
    <row r="26" spans="1:17" ht="34.5" customHeight="1" x14ac:dyDescent="0.3">
      <c r="A26" s="167">
        <v>70422</v>
      </c>
      <c r="B26" s="168" t="s">
        <v>124</v>
      </c>
      <c r="C26" s="169">
        <v>1.9551886199999999</v>
      </c>
      <c r="D26" s="169">
        <v>1.9692898799999998</v>
      </c>
      <c r="E26" s="169">
        <v>13.481906608969457</v>
      </c>
      <c r="F26" s="170">
        <v>0.36610747999999999</v>
      </c>
      <c r="G26" s="170">
        <v>0.46714116</v>
      </c>
      <c r="H26" s="170">
        <v>0.41582057</v>
      </c>
      <c r="I26" s="170">
        <v>0.70611941</v>
      </c>
      <c r="J26" s="170">
        <v>0.38205003000000004</v>
      </c>
      <c r="K26" s="170">
        <v>0.50587804000000003</v>
      </c>
      <c r="L26" s="170">
        <v>0.50118984</v>
      </c>
      <c r="M26" s="170">
        <v>0.58017196999999998</v>
      </c>
      <c r="N26" s="170">
        <v>0.73641719000000005</v>
      </c>
      <c r="O26" s="170">
        <v>10.738760076875213</v>
      </c>
      <c r="P26" s="170">
        <v>0.95550072938341424</v>
      </c>
      <c r="Q26" s="170">
        <v>1.0512286127108288</v>
      </c>
    </row>
    <row r="27" spans="1:17" ht="34.5" customHeight="1" x14ac:dyDescent="0.3">
      <c r="A27" s="167">
        <v>70423</v>
      </c>
      <c r="B27" s="168" t="s">
        <v>125</v>
      </c>
      <c r="C27" s="169">
        <v>1.9205059000000002</v>
      </c>
      <c r="D27" s="169">
        <v>2.0445213799999999</v>
      </c>
      <c r="E27" s="169">
        <v>2.1862132300000003</v>
      </c>
      <c r="F27" s="170">
        <v>0.33279951000000002</v>
      </c>
      <c r="G27" s="170">
        <v>0.43394379999999999</v>
      </c>
      <c r="H27" s="170">
        <v>0.43397359999999996</v>
      </c>
      <c r="I27" s="170">
        <v>0.71978898999999996</v>
      </c>
      <c r="J27" s="170">
        <v>0.39495970000000002</v>
      </c>
      <c r="K27" s="170">
        <v>0.46501278999999995</v>
      </c>
      <c r="L27" s="170">
        <v>0.43655687999999998</v>
      </c>
      <c r="M27" s="170">
        <v>0.74799201000000004</v>
      </c>
      <c r="N27" s="170">
        <v>0.4711342</v>
      </c>
      <c r="O27" s="170">
        <v>0.40067106000000002</v>
      </c>
      <c r="P27" s="170">
        <v>0.50876706000000005</v>
      </c>
      <c r="Q27" s="170">
        <v>0.80564091000000004</v>
      </c>
    </row>
    <row r="28" spans="1:17" ht="34.5" customHeight="1" x14ac:dyDescent="0.3">
      <c r="A28" s="161">
        <v>7043</v>
      </c>
      <c r="B28" s="171" t="s">
        <v>126</v>
      </c>
      <c r="C28" s="172">
        <v>19.305853117857119</v>
      </c>
      <c r="D28" s="172">
        <v>5.3887619558377002</v>
      </c>
      <c r="E28" s="172">
        <v>8.2576245290156916</v>
      </c>
      <c r="F28" s="166">
        <v>5.8112654393334457</v>
      </c>
      <c r="G28" s="166">
        <v>7.3972046583104589</v>
      </c>
      <c r="H28" s="166">
        <v>0.24146246999999998</v>
      </c>
      <c r="I28" s="166">
        <v>5.8559205502132166</v>
      </c>
      <c r="J28" s="166">
        <v>2.5088937658377004</v>
      </c>
      <c r="K28" s="166">
        <v>2.5458104800000001</v>
      </c>
      <c r="L28" s="166">
        <v>0.10100073</v>
      </c>
      <c r="M28" s="166">
        <v>0.23305698</v>
      </c>
      <c r="N28" s="166">
        <v>6.1241210650156912</v>
      </c>
      <c r="O28" s="166">
        <v>0</v>
      </c>
      <c r="P28" s="166">
        <v>2.1105034640000002</v>
      </c>
      <c r="Q28" s="166">
        <v>2.3E-2</v>
      </c>
    </row>
    <row r="29" spans="1:17" ht="34.5" customHeight="1" x14ac:dyDescent="0.3">
      <c r="A29" s="161">
        <v>7044</v>
      </c>
      <c r="B29" s="171" t="s">
        <v>127</v>
      </c>
      <c r="C29" s="172">
        <v>1.7174675500000001</v>
      </c>
      <c r="D29" s="172">
        <v>2.6997373299999996</v>
      </c>
      <c r="E29" s="172">
        <v>2.1056193129426148</v>
      </c>
      <c r="F29" s="166">
        <v>0.54709697999999995</v>
      </c>
      <c r="G29" s="166">
        <v>0.55004808999999999</v>
      </c>
      <c r="H29" s="166">
        <v>0.60042555000000009</v>
      </c>
      <c r="I29" s="166">
        <v>1.989693E-2</v>
      </c>
      <c r="J29" s="166">
        <v>0.46760404999999999</v>
      </c>
      <c r="K29" s="166">
        <v>0.63523737999999996</v>
      </c>
      <c r="L29" s="166">
        <v>0.65569720999999992</v>
      </c>
      <c r="M29" s="166">
        <v>0.94119868999999989</v>
      </c>
      <c r="N29" s="166">
        <v>0.60086166000000008</v>
      </c>
      <c r="O29" s="166">
        <v>0.60130034999999993</v>
      </c>
      <c r="P29" s="166">
        <v>0.62642173000000001</v>
      </c>
      <c r="Q29" s="166">
        <v>0.27703557294261499</v>
      </c>
    </row>
    <row r="30" spans="1:17" ht="34.5" customHeight="1" x14ac:dyDescent="0.3">
      <c r="A30" s="161">
        <v>7045</v>
      </c>
      <c r="B30" s="171" t="s">
        <v>128</v>
      </c>
      <c r="C30" s="172">
        <v>56.030179166472031</v>
      </c>
      <c r="D30" s="172">
        <v>82.707880485153908</v>
      </c>
      <c r="E30" s="172">
        <v>44.239881787708271</v>
      </c>
      <c r="F30" s="166">
        <v>14.616890819333445</v>
      </c>
      <c r="G30" s="166">
        <v>16.986400888310456</v>
      </c>
      <c r="H30" s="166">
        <v>14.063241028614913</v>
      </c>
      <c r="I30" s="166">
        <v>10.363646430213217</v>
      </c>
      <c r="J30" s="166">
        <v>10.459203525837701</v>
      </c>
      <c r="K30" s="166">
        <v>14.089043661941311</v>
      </c>
      <c r="L30" s="166">
        <v>19.509201616769182</v>
      </c>
      <c r="M30" s="166">
        <v>38.650431680605713</v>
      </c>
      <c r="N30" s="166">
        <v>16.43207053501569</v>
      </c>
      <c r="O30" s="166">
        <v>10.48305309</v>
      </c>
      <c r="P30" s="166">
        <v>8.030467358000001</v>
      </c>
      <c r="Q30" s="166">
        <v>9.2942908046925794</v>
      </c>
    </row>
    <row r="31" spans="1:17" ht="34.5" customHeight="1" x14ac:dyDescent="0.3">
      <c r="A31" s="167">
        <v>70451</v>
      </c>
      <c r="B31" s="168" t="s">
        <v>129</v>
      </c>
      <c r="C31" s="169">
        <v>54.209787346472034</v>
      </c>
      <c r="D31" s="169">
        <v>79.906918895153908</v>
      </c>
      <c r="E31" s="169">
        <v>38.667935842061752</v>
      </c>
      <c r="F31" s="170">
        <v>14.341572169333446</v>
      </c>
      <c r="G31" s="170">
        <v>16.713183938310458</v>
      </c>
      <c r="H31" s="170">
        <v>13.562077508614912</v>
      </c>
      <c r="I31" s="170">
        <v>9.5929537302132175</v>
      </c>
      <c r="J31" s="170">
        <v>9.4012969758377007</v>
      </c>
      <c r="K31" s="170">
        <v>13.546548601941311</v>
      </c>
      <c r="L31" s="170">
        <v>18.929091816769184</v>
      </c>
      <c r="M31" s="170">
        <v>38.029981500605714</v>
      </c>
      <c r="N31" s="170">
        <v>15.326777335015692</v>
      </c>
      <c r="O31" s="170">
        <v>8.3717670000000002</v>
      </c>
      <c r="P31" s="170">
        <v>6.590472248000002</v>
      </c>
      <c r="Q31" s="170">
        <v>8.3789192590460591</v>
      </c>
    </row>
    <row r="32" spans="1:17" ht="34.5" customHeight="1" x14ac:dyDescent="0.3">
      <c r="A32" s="167">
        <v>70452</v>
      </c>
      <c r="B32" s="168" t="s">
        <v>130</v>
      </c>
      <c r="C32" s="169">
        <v>0.74749222000000004</v>
      </c>
      <c r="D32" s="169">
        <v>0.81052548999999996</v>
      </c>
      <c r="E32" s="169">
        <v>0.81181905295208057</v>
      </c>
      <c r="F32" s="170">
        <v>0.12982782000000001</v>
      </c>
      <c r="G32" s="170">
        <v>0.1603097</v>
      </c>
      <c r="H32" s="170">
        <v>0.16330492000000002</v>
      </c>
      <c r="I32" s="170">
        <v>0.29404978000000004</v>
      </c>
      <c r="J32" s="170">
        <v>0.14643554</v>
      </c>
      <c r="K32" s="170">
        <v>0.18729573000000002</v>
      </c>
      <c r="L32" s="170">
        <v>0.19712315999999996</v>
      </c>
      <c r="M32" s="170">
        <v>0.27967105999999997</v>
      </c>
      <c r="N32" s="170">
        <v>0.19255115</v>
      </c>
      <c r="O32" s="170">
        <v>0.16325809000000002</v>
      </c>
      <c r="P32" s="170">
        <v>0.20749399000000002</v>
      </c>
      <c r="Q32" s="170">
        <v>0.24851582295208055</v>
      </c>
    </row>
    <row r="33" spans="1:17" ht="34.5" customHeight="1" x14ac:dyDescent="0.3">
      <c r="A33" s="167">
        <v>70454</v>
      </c>
      <c r="B33" s="168" t="s">
        <v>131</v>
      </c>
      <c r="C33" s="169">
        <v>1.0728996</v>
      </c>
      <c r="D33" s="169">
        <v>1.9904361000000002</v>
      </c>
      <c r="E33" s="169">
        <v>4.7601268926944398</v>
      </c>
      <c r="F33" s="170">
        <v>0.14549082999999999</v>
      </c>
      <c r="G33" s="170">
        <v>0.11290725</v>
      </c>
      <c r="H33" s="170">
        <v>0.33785859999999995</v>
      </c>
      <c r="I33" s="170">
        <v>0.47664291999999997</v>
      </c>
      <c r="J33" s="170">
        <v>0.91147100999999997</v>
      </c>
      <c r="K33" s="170">
        <v>0.35519933000000004</v>
      </c>
      <c r="L33" s="170">
        <v>0.38298663999999999</v>
      </c>
      <c r="M33" s="170">
        <v>0.34077911999999999</v>
      </c>
      <c r="N33" s="170">
        <v>0.91274204999999997</v>
      </c>
      <c r="O33" s="170">
        <v>1.9480280000000001</v>
      </c>
      <c r="P33" s="170">
        <v>1.23250112</v>
      </c>
      <c r="Q33" s="170">
        <v>0.66685572269443938</v>
      </c>
    </row>
    <row r="34" spans="1:17" ht="34.5" customHeight="1" x14ac:dyDescent="0.3">
      <c r="A34" s="161">
        <v>7046</v>
      </c>
      <c r="B34" s="171" t="s">
        <v>132</v>
      </c>
      <c r="C34" s="172">
        <v>6.75014688</v>
      </c>
      <c r="D34" s="172">
        <v>7.7240818200000003</v>
      </c>
      <c r="E34" s="172">
        <v>6.5975327358207441</v>
      </c>
      <c r="F34" s="166">
        <v>1.4631445400000003</v>
      </c>
      <c r="G34" s="166">
        <v>1.45202527</v>
      </c>
      <c r="H34" s="166">
        <v>2.4461671300000001</v>
      </c>
      <c r="I34" s="166">
        <v>1.38880994</v>
      </c>
      <c r="J34" s="166">
        <v>1.8274944300000002</v>
      </c>
      <c r="K34" s="166">
        <v>1.6419578100000001</v>
      </c>
      <c r="L34" s="166">
        <v>2.1572208599999998</v>
      </c>
      <c r="M34" s="166">
        <v>2.0974087200000002</v>
      </c>
      <c r="N34" s="166">
        <v>1.5753174600000002</v>
      </c>
      <c r="O34" s="166">
        <v>1.61400721</v>
      </c>
      <c r="P34" s="166">
        <v>1.717469749478987</v>
      </c>
      <c r="Q34" s="166">
        <v>1.6907383163417571</v>
      </c>
    </row>
    <row r="35" spans="1:17" ht="34.5" customHeight="1" x14ac:dyDescent="0.3">
      <c r="A35" s="161">
        <v>7047</v>
      </c>
      <c r="B35" s="171" t="s">
        <v>133</v>
      </c>
      <c r="C35" s="172">
        <v>22.900653266258814</v>
      </c>
      <c r="D35" s="172">
        <v>7.0744523800000003</v>
      </c>
      <c r="E35" s="172">
        <v>9.5725752899999996</v>
      </c>
      <c r="F35" s="166">
        <v>6.8786204293334459</v>
      </c>
      <c r="G35" s="166">
        <v>8.2057368183104593</v>
      </c>
      <c r="H35" s="166">
        <v>4.6822756786149125</v>
      </c>
      <c r="I35" s="166">
        <v>3.1340203399999997</v>
      </c>
      <c r="J35" s="166">
        <v>1.7686131899999999</v>
      </c>
      <c r="K35" s="166">
        <v>1.7686131899999999</v>
      </c>
      <c r="L35" s="166">
        <v>2.6529199999999999</v>
      </c>
      <c r="M35" s="166">
        <v>0.88430600000000004</v>
      </c>
      <c r="N35" s="166">
        <v>2.7222864200000001</v>
      </c>
      <c r="O35" s="166">
        <v>2.2834296300000001</v>
      </c>
      <c r="P35" s="166">
        <v>2.2834296300000001</v>
      </c>
      <c r="Q35" s="166">
        <v>2.2834296099999998</v>
      </c>
    </row>
    <row r="36" spans="1:17" ht="34.5" customHeight="1" x14ac:dyDescent="0.3">
      <c r="A36" s="161">
        <v>7048</v>
      </c>
      <c r="B36" s="171" t="s">
        <v>134</v>
      </c>
      <c r="C36" s="172">
        <v>4.4650307700000003</v>
      </c>
      <c r="D36" s="172">
        <v>2.9056238099999998</v>
      </c>
      <c r="E36" s="172">
        <v>3.4096926062854989</v>
      </c>
      <c r="F36" s="166">
        <v>0.79590708999999993</v>
      </c>
      <c r="G36" s="166">
        <v>2.5667092699999996</v>
      </c>
      <c r="H36" s="166">
        <v>0.92550482000000012</v>
      </c>
      <c r="I36" s="166">
        <v>0.17690959000000001</v>
      </c>
      <c r="J36" s="166">
        <v>0.80502852999999996</v>
      </c>
      <c r="K36" s="166">
        <v>1.03219371</v>
      </c>
      <c r="L36" s="166">
        <v>1.03725713</v>
      </c>
      <c r="M36" s="166">
        <v>3.1144439999999999E-2</v>
      </c>
      <c r="N36" s="166">
        <v>1.0258302800000001</v>
      </c>
      <c r="O36" s="166">
        <v>0.94770996000000007</v>
      </c>
      <c r="P36" s="166">
        <v>1.126476829244567</v>
      </c>
      <c r="Q36" s="166">
        <v>0.30967553704093165</v>
      </c>
    </row>
    <row r="37" spans="1:17" ht="34.5" customHeight="1" x14ac:dyDescent="0.3">
      <c r="A37" s="161">
        <v>7049</v>
      </c>
      <c r="B37" s="171" t="s">
        <v>135</v>
      </c>
      <c r="C37" s="172">
        <v>7.6441641500000053</v>
      </c>
      <c r="D37" s="172">
        <v>4.1024985399999991</v>
      </c>
      <c r="E37" s="172">
        <v>29.204377866641195</v>
      </c>
      <c r="F37" s="166">
        <v>1.800369040000001</v>
      </c>
      <c r="G37" s="166">
        <v>2.8326310900000018</v>
      </c>
      <c r="H37" s="166">
        <v>0.83706040000000226</v>
      </c>
      <c r="I37" s="166">
        <v>2.1741036199999999</v>
      </c>
      <c r="J37" s="166">
        <v>0.45609067999999969</v>
      </c>
      <c r="K37" s="166">
        <v>1.1630533499999995</v>
      </c>
      <c r="L37" s="166">
        <v>1.3599472699999995</v>
      </c>
      <c r="M37" s="166">
        <v>1.1234072400000001</v>
      </c>
      <c r="N37" s="166">
        <v>1.3727294800000005</v>
      </c>
      <c r="O37" s="166">
        <v>1.6699835099999998</v>
      </c>
      <c r="P37" s="166">
        <v>10.214999999999998</v>
      </c>
      <c r="Q37" s="166">
        <v>15.946664876641199</v>
      </c>
    </row>
    <row r="38" spans="1:17" ht="34.5" customHeight="1" x14ac:dyDescent="0.45">
      <c r="A38" s="161">
        <v>705</v>
      </c>
      <c r="B38" s="161" t="s">
        <v>136</v>
      </c>
      <c r="C38" s="163">
        <v>22.123734710000001</v>
      </c>
      <c r="D38" s="163">
        <v>37.458295049999997</v>
      </c>
      <c r="E38" s="163">
        <v>18.293996868589051</v>
      </c>
      <c r="F38" s="173">
        <v>4.6865054199999996</v>
      </c>
      <c r="G38" s="173">
        <v>5.7796283700000002</v>
      </c>
      <c r="H38" s="173">
        <v>5.7877107800000003</v>
      </c>
      <c r="I38" s="173">
        <v>5.8698901399999999</v>
      </c>
      <c r="J38" s="173">
        <v>4.4493096599999999</v>
      </c>
      <c r="K38" s="173">
        <v>7.3903733199999984</v>
      </c>
      <c r="L38" s="173">
        <v>5.0948816400000005</v>
      </c>
      <c r="M38" s="173">
        <v>20.523730429999997</v>
      </c>
      <c r="N38" s="173">
        <v>4.5119962899999999</v>
      </c>
      <c r="O38" s="173">
        <v>5.0446735100000009</v>
      </c>
      <c r="P38" s="173">
        <v>4.2534566844240587</v>
      </c>
      <c r="Q38" s="173">
        <v>4.483870384164991</v>
      </c>
    </row>
    <row r="39" spans="1:17" ht="34.5" customHeight="1" x14ac:dyDescent="0.45">
      <c r="A39" s="161">
        <v>706</v>
      </c>
      <c r="B39" s="161" t="s">
        <v>137</v>
      </c>
      <c r="C39" s="163">
        <v>26.08713995625882</v>
      </c>
      <c r="D39" s="163">
        <v>14.524165640000003</v>
      </c>
      <c r="E39" s="163">
        <v>21.961991226767331</v>
      </c>
      <c r="F39" s="173">
        <v>6.9486236393334462</v>
      </c>
      <c r="G39" s="173">
        <v>10.865981128310459</v>
      </c>
      <c r="H39" s="173">
        <v>4.559769508614913</v>
      </c>
      <c r="I39" s="173">
        <v>3.71276568</v>
      </c>
      <c r="J39" s="173">
        <v>1.8630006100000003</v>
      </c>
      <c r="K39" s="173">
        <v>6.4208399700000012</v>
      </c>
      <c r="L39" s="173">
        <v>3.5620585600000001</v>
      </c>
      <c r="M39" s="173">
        <v>2.6782665000000003</v>
      </c>
      <c r="N39" s="173">
        <v>9.3684249850156913</v>
      </c>
      <c r="O39" s="173">
        <v>2.9873796765935836</v>
      </c>
      <c r="P39" s="173">
        <v>6.4175709090196449</v>
      </c>
      <c r="Q39" s="173">
        <v>3.1886156561384089</v>
      </c>
    </row>
    <row r="40" spans="1:17" ht="34.5" customHeight="1" x14ac:dyDescent="0.45">
      <c r="A40" s="161">
        <v>707</v>
      </c>
      <c r="B40" s="161" t="s">
        <v>138</v>
      </c>
      <c r="C40" s="163">
        <v>145.37078754625881</v>
      </c>
      <c r="D40" s="163">
        <v>160.0574465864434</v>
      </c>
      <c r="E40" s="163">
        <v>163.47596569280859</v>
      </c>
      <c r="F40" s="173">
        <v>33.815697149333438</v>
      </c>
      <c r="G40" s="173">
        <v>40.091943188310466</v>
      </c>
      <c r="H40" s="173">
        <v>36.081708198614912</v>
      </c>
      <c r="I40" s="173">
        <v>35.381439010000008</v>
      </c>
      <c r="J40" s="173">
        <v>34.338950025837704</v>
      </c>
      <c r="K40" s="173">
        <v>38.719455160000003</v>
      </c>
      <c r="L40" s="173">
        <v>35.2510963</v>
      </c>
      <c r="M40" s="173">
        <v>51.747945100605705</v>
      </c>
      <c r="N40" s="173">
        <v>39.6883359250157</v>
      </c>
      <c r="O40" s="173">
        <v>37.636472160948387</v>
      </c>
      <c r="P40" s="173">
        <v>41.290480217019407</v>
      </c>
      <c r="Q40" s="173">
        <v>44.860677389825085</v>
      </c>
    </row>
    <row r="41" spans="1:17" ht="34.5" customHeight="1" x14ac:dyDescent="0.45">
      <c r="A41" s="161">
        <v>708</v>
      </c>
      <c r="B41" s="161" t="s">
        <v>139</v>
      </c>
      <c r="C41" s="163">
        <v>6.1449136200000005</v>
      </c>
      <c r="D41" s="163">
        <v>4.5877978299999995</v>
      </c>
      <c r="E41" s="163">
        <v>4.1612471518679008</v>
      </c>
      <c r="F41" s="173">
        <v>1.3426087099999999</v>
      </c>
      <c r="G41" s="173">
        <v>1.4336757600000001</v>
      </c>
      <c r="H41" s="173">
        <v>1.2789996799999999</v>
      </c>
      <c r="I41" s="173">
        <v>2.0896294700000002</v>
      </c>
      <c r="J41" s="173">
        <v>1.08590312</v>
      </c>
      <c r="K41" s="173">
        <v>1.4387098599999999</v>
      </c>
      <c r="L41" s="173">
        <v>1.1462367900000001</v>
      </c>
      <c r="M41" s="173">
        <v>0.91694805999999995</v>
      </c>
      <c r="N41" s="173">
        <v>1.2388966800000001</v>
      </c>
      <c r="O41" s="173">
        <v>1.2186572199999999</v>
      </c>
      <c r="P41" s="173">
        <v>1.450345602583156</v>
      </c>
      <c r="Q41" s="173">
        <v>0.25334764928474451</v>
      </c>
    </row>
    <row r="42" spans="1:17" ht="34.5" customHeight="1" x14ac:dyDescent="0.45">
      <c r="A42" s="161">
        <v>709</v>
      </c>
      <c r="B42" s="161" t="s">
        <v>140</v>
      </c>
      <c r="C42" s="163">
        <v>129.89736873000001</v>
      </c>
      <c r="D42" s="163">
        <v>146.79550474060574</v>
      </c>
      <c r="E42" s="163">
        <v>141.9413373330392</v>
      </c>
      <c r="F42" s="173">
        <v>24.844316619999997</v>
      </c>
      <c r="G42" s="173">
        <v>26.266670959999999</v>
      </c>
      <c r="H42" s="173">
        <v>30.551192280000002</v>
      </c>
      <c r="I42" s="173">
        <v>48.235188869999995</v>
      </c>
      <c r="J42" s="173">
        <v>26.3492742</v>
      </c>
      <c r="K42" s="173">
        <v>32.46066424</v>
      </c>
      <c r="L42" s="173">
        <v>49.691667010000003</v>
      </c>
      <c r="M42" s="173">
        <v>38.293899290605729</v>
      </c>
      <c r="N42" s="173">
        <v>35.617331115015688</v>
      </c>
      <c r="O42" s="173">
        <v>28.009964651475148</v>
      </c>
      <c r="P42" s="173">
        <v>46.678934840890513</v>
      </c>
      <c r="Q42" s="173">
        <v>31.635106725657874</v>
      </c>
    </row>
    <row r="43" spans="1:17" ht="34.5" customHeight="1" x14ac:dyDescent="0.45">
      <c r="A43" s="175">
        <v>710</v>
      </c>
      <c r="B43" s="175" t="s">
        <v>141</v>
      </c>
      <c r="C43" s="176">
        <v>73.74235028999999</v>
      </c>
      <c r="D43" s="176">
        <v>91.887673329999998</v>
      </c>
      <c r="E43" s="176">
        <v>77.082213292922262</v>
      </c>
      <c r="F43" s="177">
        <v>12.98082058</v>
      </c>
      <c r="G43" s="177">
        <v>11.110411920000001</v>
      </c>
      <c r="H43" s="177">
        <v>23.7838274</v>
      </c>
      <c r="I43" s="177">
        <v>25.867290390000001</v>
      </c>
      <c r="J43" s="177">
        <v>25.34284401</v>
      </c>
      <c r="K43" s="177">
        <v>18.5525564</v>
      </c>
      <c r="L43" s="177">
        <v>19.378042999999998</v>
      </c>
      <c r="M43" s="177">
        <v>28.61422992</v>
      </c>
      <c r="N43" s="177">
        <v>22.759422900000001</v>
      </c>
      <c r="O43" s="177">
        <v>22.335284179999999</v>
      </c>
      <c r="P43" s="177">
        <v>19.257396103028547</v>
      </c>
      <c r="Q43" s="177">
        <v>12.730110109893721</v>
      </c>
    </row>
    <row r="44" spans="1:17" x14ac:dyDescent="0.25">
      <c r="A44" s="119" t="s">
        <v>32</v>
      </c>
    </row>
    <row r="45" spans="1:17" x14ac:dyDescent="0.25">
      <c r="A45" s="118" t="s">
        <v>180</v>
      </c>
      <c r="C45" s="120"/>
      <c r="D45" s="120"/>
      <c r="E45" s="120"/>
    </row>
    <row r="46" spans="1:17" x14ac:dyDescent="0.25">
      <c r="C46" s="121"/>
      <c r="D46" s="121"/>
      <c r="E46" s="121"/>
    </row>
    <row r="48" spans="1:17" x14ac:dyDescent="0.25">
      <c r="C48" s="122"/>
    </row>
  </sheetData>
  <mergeCells count="4">
    <mergeCell ref="C2:E2"/>
    <mergeCell ref="N2:Q2"/>
    <mergeCell ref="F2:I2"/>
    <mergeCell ref="J2:M2"/>
  </mergeCells>
  <conditionalFormatting sqref="A1:E1 A2:B2 J2 A3:Q1048576">
    <cfRule type="cellIs" dxfId="10" priority="10" operator="lessThan">
      <formula>0</formula>
    </cfRule>
  </conditionalFormatting>
  <conditionalFormatting sqref="F1:F2">
    <cfRule type="cellIs" dxfId="9" priority="7" operator="lessThan">
      <formula>0</formula>
    </cfRule>
  </conditionalFormatting>
  <conditionalFormatting sqref="G1:Q1">
    <cfRule type="cellIs" dxfId="8" priority="6" operator="lessThan">
      <formula>0</formula>
    </cfRule>
  </conditionalFormatting>
  <conditionalFormatting sqref="N2">
    <cfRule type="cellIs" dxfId="7" priority="3" operator="lessThan">
      <formula>0</formula>
    </cfRule>
  </conditionalFormatting>
  <conditionalFormatting sqref="R1:XFD1048576">
    <cfRule type="cellIs" dxfId="6" priority="4" operator="lessThan">
      <formula>0</formula>
    </cfRule>
  </conditionalFormatting>
  <pageMargins left="0" right="0" top="0" bottom="0" header="0.11811023622047245" footer="0.11811023622047245"/>
  <pageSetup paperSize="9" scale="3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DF1F-B7D1-4DD3-8EC7-B028F90B326B}">
  <sheetPr>
    <pageSetUpPr fitToPage="1"/>
  </sheetPr>
  <dimension ref="A1:IG21"/>
  <sheetViews>
    <sheetView zoomScale="60" zoomScaleNormal="60" workbookViewId="0">
      <pane xSplit="4" ySplit="2" topLeftCell="E14" activePane="bottomRight" state="frozen"/>
      <selection activeCell="F60" sqref="F60"/>
      <selection pane="topRight" activeCell="F60" sqref="F60"/>
      <selection pane="bottomLeft" activeCell="F60" sqref="F60"/>
      <selection pane="bottomRight" activeCell="J6" sqref="J6"/>
    </sheetView>
  </sheetViews>
  <sheetFormatPr defaultColWidth="9.140625" defaultRowHeight="15" x14ac:dyDescent="0.25"/>
  <cols>
    <col min="1" max="1" width="83.85546875" style="109" customWidth="1"/>
    <col min="2" max="12" width="20.85546875" style="109" customWidth="1"/>
    <col min="13" max="15" width="20.5703125" style="109" customWidth="1"/>
    <col min="16" max="16" width="18.7109375" style="109" bestFit="1" customWidth="1"/>
    <col min="17" max="16384" width="9.140625" style="109"/>
  </cols>
  <sheetData>
    <row r="1" spans="1:241" s="115" customFormat="1" ht="51.75" customHeight="1" x14ac:dyDescent="0.4">
      <c r="A1" s="1" t="s">
        <v>142</v>
      </c>
      <c r="B1" s="230" t="s">
        <v>2</v>
      </c>
      <c r="C1" s="231"/>
      <c r="D1" s="232"/>
      <c r="E1" s="227" t="s">
        <v>4</v>
      </c>
      <c r="F1" s="228"/>
      <c r="G1" s="228"/>
      <c r="H1" s="229"/>
      <c r="I1" s="227" t="s">
        <v>5</v>
      </c>
      <c r="J1" s="228"/>
      <c r="K1" s="228"/>
      <c r="L1" s="229"/>
      <c r="M1" s="226" t="s">
        <v>6</v>
      </c>
      <c r="N1" s="226"/>
      <c r="O1" s="226"/>
      <c r="P1" s="226"/>
    </row>
    <row r="2" spans="1:241" s="118" customFormat="1" ht="29.25" customHeight="1" x14ac:dyDescent="0.25">
      <c r="A2" s="152" t="s">
        <v>143</v>
      </c>
      <c r="B2" s="194" t="s">
        <v>4</v>
      </c>
      <c r="C2" s="194" t="s">
        <v>5</v>
      </c>
      <c r="D2" s="194" t="s">
        <v>6</v>
      </c>
      <c r="E2" s="155">
        <v>44805</v>
      </c>
      <c r="F2" s="155">
        <v>44896</v>
      </c>
      <c r="G2" s="155">
        <v>44986</v>
      </c>
      <c r="H2" s="155">
        <v>45078</v>
      </c>
      <c r="I2" s="155">
        <v>45170</v>
      </c>
      <c r="J2" s="155">
        <v>45261</v>
      </c>
      <c r="K2" s="155">
        <v>45352</v>
      </c>
      <c r="L2" s="155">
        <v>45444</v>
      </c>
      <c r="M2" s="155">
        <v>45536</v>
      </c>
      <c r="N2" s="156">
        <v>45627</v>
      </c>
      <c r="O2" s="155">
        <v>45717</v>
      </c>
      <c r="P2" s="155">
        <v>45809</v>
      </c>
      <c r="Q2" s="155"/>
    </row>
    <row r="3" spans="1:241" s="125" customFormat="1" ht="94.5" customHeight="1" x14ac:dyDescent="0.3">
      <c r="A3" s="124" t="s">
        <v>144</v>
      </c>
      <c r="B3" s="127">
        <f>SUM(B4:B8)</f>
        <v>469.0258724681093</v>
      </c>
      <c r="C3" s="127">
        <f>SUM(C4:C8)</f>
        <v>438.98174193786963</v>
      </c>
      <c r="D3" s="127">
        <f>SUM(D4:D8)</f>
        <v>425.78442072227085</v>
      </c>
      <c r="E3" s="126">
        <f t="shared" ref="E3:N3" si="0">SUM(E4:E8)</f>
        <v>482.05677762946743</v>
      </c>
      <c r="F3" s="126">
        <f t="shared" si="0"/>
        <v>480.82892224876849</v>
      </c>
      <c r="G3" s="126">
        <f t="shared" si="0"/>
        <v>477.63521024760934</v>
      </c>
      <c r="H3" s="126">
        <f t="shared" si="0"/>
        <v>469.0258724681093</v>
      </c>
      <c r="I3" s="126">
        <f t="shared" si="0"/>
        <v>466.73084957765991</v>
      </c>
      <c r="J3" s="126">
        <f t="shared" si="0"/>
        <v>453.70369294216886</v>
      </c>
      <c r="K3" s="126">
        <f t="shared" si="0"/>
        <v>448.53645251731098</v>
      </c>
      <c r="L3" s="126">
        <f t="shared" si="0"/>
        <v>438.98174193786963</v>
      </c>
      <c r="M3" s="126">
        <f t="shared" si="0"/>
        <v>434.42081976412305</v>
      </c>
      <c r="N3" s="126">
        <f t="shared" si="0"/>
        <v>441.76570758063826</v>
      </c>
      <c r="O3" s="126">
        <f>SUM(O4:O8)</f>
        <v>435.89466962738339</v>
      </c>
      <c r="P3" s="126">
        <f>SUM(P4:P8)</f>
        <v>425.78442072227085</v>
      </c>
    </row>
    <row r="4" spans="1:241" s="125" customFormat="1" ht="94.5" customHeight="1" x14ac:dyDescent="0.3">
      <c r="A4" s="128" t="s">
        <v>145</v>
      </c>
      <c r="B4" s="130">
        <f>H4</f>
        <v>177.13458765101717</v>
      </c>
      <c r="C4" s="130">
        <f>L4</f>
        <v>160.92870502006551</v>
      </c>
      <c r="D4" s="130">
        <f>P4</f>
        <v>150.27935823575854</v>
      </c>
      <c r="E4" s="131">
        <v>182.66593574074074</v>
      </c>
      <c r="F4" s="131">
        <v>185.12394107791633</v>
      </c>
      <c r="G4" s="131">
        <v>182.95278864647949</v>
      </c>
      <c r="H4" s="131">
        <v>177.13458765101717</v>
      </c>
      <c r="I4" s="131">
        <v>175.05292206625614</v>
      </c>
      <c r="J4" s="131">
        <v>168.8797260915909</v>
      </c>
      <c r="K4" s="131">
        <v>166.9107014967378</v>
      </c>
      <c r="L4" s="132">
        <v>160.92870502006551</v>
      </c>
      <c r="M4" s="132">
        <v>158.58601052822297</v>
      </c>
      <c r="N4" s="132">
        <v>158.69240272416931</v>
      </c>
      <c r="O4" s="132">
        <v>156.65125719656575</v>
      </c>
      <c r="P4" s="132">
        <v>150.27935823575854</v>
      </c>
    </row>
    <row r="5" spans="1:241" s="125" customFormat="1" ht="94.5" customHeight="1" x14ac:dyDescent="0.3">
      <c r="A5" s="128" t="s">
        <v>146</v>
      </c>
      <c r="B5" s="130">
        <f t="shared" ref="B5:B16" si="1">H5</f>
        <v>270.84411889077978</v>
      </c>
      <c r="C5" s="130">
        <f>L5</f>
        <v>260.51752076523678</v>
      </c>
      <c r="D5" s="130">
        <f t="shared" ref="D5:D16" si="2">P5</f>
        <v>259.00661895306348</v>
      </c>
      <c r="E5" s="129">
        <v>277.27396112832696</v>
      </c>
      <c r="F5" s="129">
        <v>275.75416325224506</v>
      </c>
      <c r="G5" s="129">
        <v>272.22273968669674</v>
      </c>
      <c r="H5" s="129">
        <v>270.84411889077978</v>
      </c>
      <c r="I5" s="129">
        <v>267.32083390071313</v>
      </c>
      <c r="J5" s="129">
        <v>265.77985637042531</v>
      </c>
      <c r="K5" s="129">
        <v>262.30376204298329</v>
      </c>
      <c r="L5" s="129">
        <v>260.51752076523678</v>
      </c>
      <c r="M5" s="129">
        <v>256.89582803999065</v>
      </c>
      <c r="N5" s="129">
        <v>264.94512177992715</v>
      </c>
      <c r="O5" s="129">
        <v>261.22808772402772</v>
      </c>
      <c r="P5" s="129">
        <v>259.00661895306348</v>
      </c>
    </row>
    <row r="6" spans="1:241" s="125" customFormat="1" ht="94.5" customHeight="1" x14ac:dyDescent="0.3">
      <c r="A6" s="128" t="s">
        <v>147</v>
      </c>
      <c r="B6" s="130">
        <f t="shared" si="1"/>
        <v>16.096941406250007</v>
      </c>
      <c r="C6" s="130">
        <f t="shared" ref="C6:C16" si="3">L6</f>
        <v>13.10188427527874</v>
      </c>
      <c r="D6" s="130">
        <f t="shared" si="2"/>
        <v>12.286366562052638</v>
      </c>
      <c r="E6" s="129">
        <v>16.987636944288127</v>
      </c>
      <c r="F6" s="129">
        <v>14.850968985546402</v>
      </c>
      <c r="G6" s="129">
        <v>17.379629506770357</v>
      </c>
      <c r="H6" s="129">
        <v>16.096941406250007</v>
      </c>
      <c r="I6" s="129">
        <v>19.538218735219651</v>
      </c>
      <c r="J6" s="129">
        <v>14.337862024231374</v>
      </c>
      <c r="K6" s="129">
        <v>14.697105927278772</v>
      </c>
      <c r="L6" s="129">
        <v>13.10188427527874</v>
      </c>
      <c r="M6" s="129">
        <v>14.547750498088423</v>
      </c>
      <c r="N6" s="129">
        <v>13.833920658852984</v>
      </c>
      <c r="O6" s="129">
        <v>13.747879085152102</v>
      </c>
      <c r="P6" s="129">
        <v>12.286366562052638</v>
      </c>
    </row>
    <row r="7" spans="1:241" s="125" customFormat="1" ht="94.5" customHeight="1" x14ac:dyDescent="0.3">
      <c r="A7" s="128" t="s">
        <v>148</v>
      </c>
      <c r="B7" s="130">
        <f t="shared" si="1"/>
        <v>2.4094254830253052</v>
      </c>
      <c r="C7" s="130">
        <f t="shared" si="3"/>
        <v>2.0694772846960272</v>
      </c>
      <c r="D7" s="130">
        <f t="shared" si="2"/>
        <v>1.9404318175499944</v>
      </c>
      <c r="E7" s="129">
        <v>2.5001225568523773</v>
      </c>
      <c r="F7" s="129">
        <v>2.4707276738014858</v>
      </c>
      <c r="G7" s="129">
        <v>2.5392533706256923</v>
      </c>
      <c r="H7" s="129">
        <v>2.4094254830253052</v>
      </c>
      <c r="I7" s="129">
        <v>2.3663980606561901</v>
      </c>
      <c r="J7" s="129">
        <v>2.2537716411065003</v>
      </c>
      <c r="K7" s="129">
        <v>2.2607284577185154</v>
      </c>
      <c r="L7" s="129">
        <v>2.0694772846960272</v>
      </c>
      <c r="M7" s="129">
        <v>2.1153983274506447</v>
      </c>
      <c r="N7" s="129">
        <v>1.9308980330733734</v>
      </c>
      <c r="O7" s="129">
        <v>1.9958004677916898</v>
      </c>
      <c r="P7" s="129">
        <v>1.9404318175499944</v>
      </c>
    </row>
    <row r="8" spans="1:241" s="125" customFormat="1" ht="94.5" customHeight="1" x14ac:dyDescent="0.3">
      <c r="A8" s="133" t="s">
        <v>149</v>
      </c>
      <c r="B8" s="130">
        <f t="shared" si="1"/>
        <v>2.5407990370370368</v>
      </c>
      <c r="C8" s="130">
        <f t="shared" si="3"/>
        <v>2.3641545925925924</v>
      </c>
      <c r="D8" s="130">
        <f t="shared" si="2"/>
        <v>2.271645153846154</v>
      </c>
      <c r="E8" s="129">
        <v>2.629121259259259</v>
      </c>
      <c r="F8" s="129">
        <v>2.629121259259259</v>
      </c>
      <c r="G8" s="129">
        <v>2.5407990370370368</v>
      </c>
      <c r="H8" s="129">
        <v>2.5407990370370368</v>
      </c>
      <c r="I8" s="129">
        <v>2.4524768148148146</v>
      </c>
      <c r="J8" s="129">
        <v>2.4524768148148142</v>
      </c>
      <c r="K8" s="129">
        <v>2.3641545925925924</v>
      </c>
      <c r="L8" s="129">
        <v>2.3641545925925924</v>
      </c>
      <c r="M8" s="129">
        <v>2.2758323703703698</v>
      </c>
      <c r="N8" s="129">
        <v>2.3633643846153847</v>
      </c>
      <c r="O8" s="129">
        <v>2.271645153846154</v>
      </c>
      <c r="P8" s="129">
        <v>2.271645153846154</v>
      </c>
    </row>
    <row r="9" spans="1:241" s="125" customFormat="1" ht="94.5" hidden="1" customHeight="1" x14ac:dyDescent="0.3">
      <c r="A9" s="134"/>
      <c r="B9" s="130"/>
      <c r="C9" s="130"/>
      <c r="D9" s="130">
        <f t="shared" si="2"/>
        <v>0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</row>
    <row r="10" spans="1:241" s="125" customFormat="1" ht="94.5" customHeight="1" x14ac:dyDescent="0.3">
      <c r="A10" s="124" t="s">
        <v>150</v>
      </c>
      <c r="B10" s="127">
        <f>B11+B12</f>
        <v>382.98790382005762</v>
      </c>
      <c r="C10" s="127">
        <f t="shared" ref="C10" si="4">C11+C12</f>
        <v>323.09815701004743</v>
      </c>
      <c r="D10" s="127">
        <f>D11+D12</f>
        <v>283.07282106807372</v>
      </c>
      <c r="E10" s="126">
        <f t="shared" ref="E10:N10" si="5">SUM(E11:E12)</f>
        <v>427.76649907402361</v>
      </c>
      <c r="F10" s="126">
        <f t="shared" si="5"/>
        <v>421.57461778771238</v>
      </c>
      <c r="G10" s="126">
        <f t="shared" si="5"/>
        <v>404.42192337935506</v>
      </c>
      <c r="H10" s="126">
        <f t="shared" si="5"/>
        <v>382.98790382005762</v>
      </c>
      <c r="I10" s="126">
        <f t="shared" si="5"/>
        <v>359.24857663695383</v>
      </c>
      <c r="J10" s="126">
        <f t="shared" si="5"/>
        <v>356.74038254699815</v>
      </c>
      <c r="K10" s="126">
        <f t="shared" si="5"/>
        <v>332.75171430394209</v>
      </c>
      <c r="L10" s="126">
        <f t="shared" si="5"/>
        <v>323.09815701004743</v>
      </c>
      <c r="M10" s="126">
        <f t="shared" si="5"/>
        <v>308.62575491255006</v>
      </c>
      <c r="N10" s="126">
        <f t="shared" si="5"/>
        <v>307.6138080211752</v>
      </c>
      <c r="O10" s="126">
        <f>SUM(O11:O12)</f>
        <v>288.29582357622479</v>
      </c>
      <c r="P10" s="126">
        <f>SUM(P11:P12)</f>
        <v>283.07282106807372</v>
      </c>
    </row>
    <row r="11" spans="1:241" s="125" customFormat="1" ht="94.5" customHeight="1" x14ac:dyDescent="0.3">
      <c r="A11" s="128" t="s">
        <v>151</v>
      </c>
      <c r="B11" s="130">
        <f t="shared" si="1"/>
        <v>323.67986768193066</v>
      </c>
      <c r="C11" s="130">
        <f>L11</f>
        <v>274.49355828014683</v>
      </c>
      <c r="D11" s="130">
        <f t="shared" si="2"/>
        <v>233.86019925078972</v>
      </c>
      <c r="E11" s="129">
        <v>361.69169910754283</v>
      </c>
      <c r="F11" s="129">
        <v>355.28936835769042</v>
      </c>
      <c r="G11" s="129">
        <v>337.48362279858065</v>
      </c>
      <c r="H11" s="129">
        <v>323.67986768193066</v>
      </c>
      <c r="I11" s="129">
        <v>301.03807623598527</v>
      </c>
      <c r="J11" s="129">
        <v>299.7995390652024</v>
      </c>
      <c r="K11" s="129">
        <v>278.18994933459101</v>
      </c>
      <c r="L11" s="129">
        <v>274.49355828014683</v>
      </c>
      <c r="M11" s="129">
        <v>254.77602595572284</v>
      </c>
      <c r="N11" s="129">
        <v>258.5670787647075</v>
      </c>
      <c r="O11" s="129">
        <v>237.18112277485181</v>
      </c>
      <c r="P11" s="129">
        <v>233.86019925078972</v>
      </c>
    </row>
    <row r="12" spans="1:241" s="125" customFormat="1" ht="94.5" customHeight="1" x14ac:dyDescent="0.3">
      <c r="A12" s="128" t="s">
        <v>152</v>
      </c>
      <c r="B12" s="130">
        <f t="shared" si="1"/>
        <v>59.308036138126944</v>
      </c>
      <c r="C12" s="130">
        <f t="shared" si="3"/>
        <v>48.60459872990063</v>
      </c>
      <c r="D12" s="130">
        <f t="shared" si="2"/>
        <v>49.212621817283981</v>
      </c>
      <c r="E12" s="129">
        <v>66.074799966480811</v>
      </c>
      <c r="F12" s="129">
        <v>66.285249430021963</v>
      </c>
      <c r="G12" s="129">
        <v>66.938300580774424</v>
      </c>
      <c r="H12" s="129">
        <v>59.308036138126944</v>
      </c>
      <c r="I12" s="129">
        <v>58.210500400968577</v>
      </c>
      <c r="J12" s="129">
        <v>56.940843481795731</v>
      </c>
      <c r="K12" s="129">
        <v>54.56176496935106</v>
      </c>
      <c r="L12" s="129">
        <v>48.60459872990063</v>
      </c>
      <c r="M12" s="129">
        <v>53.849728956827249</v>
      </c>
      <c r="N12" s="129">
        <v>49.046729256467678</v>
      </c>
      <c r="O12" s="129">
        <v>51.114700801372955</v>
      </c>
      <c r="P12" s="129">
        <v>49.212621817283981</v>
      </c>
    </row>
    <row r="13" spans="1:241" s="125" customFormat="1" ht="94.5" hidden="1" customHeight="1" x14ac:dyDescent="0.3">
      <c r="A13" s="128"/>
      <c r="B13" s="130">
        <f t="shared" si="1"/>
        <v>0</v>
      </c>
      <c r="C13" s="130">
        <f t="shared" si="3"/>
        <v>0</v>
      </c>
      <c r="D13" s="130">
        <f t="shared" si="2"/>
        <v>0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</row>
    <row r="14" spans="1:241" s="139" customFormat="1" ht="94.5" customHeight="1" x14ac:dyDescent="0.3">
      <c r="A14" s="135" t="s">
        <v>153</v>
      </c>
      <c r="B14" s="137">
        <f>B10+B3</f>
        <v>852.01377628816692</v>
      </c>
      <c r="C14" s="137">
        <f t="shared" ref="C14:D14" si="6">C10+C3</f>
        <v>762.07989894791706</v>
      </c>
      <c r="D14" s="137">
        <f t="shared" si="6"/>
        <v>708.85724179034457</v>
      </c>
      <c r="E14" s="136">
        <f t="shared" ref="E14:N14" si="7">E3+E10</f>
        <v>909.82327670349105</v>
      </c>
      <c r="F14" s="136">
        <f t="shared" si="7"/>
        <v>902.40354003648088</v>
      </c>
      <c r="G14" s="136">
        <f t="shared" si="7"/>
        <v>882.0571336269644</v>
      </c>
      <c r="H14" s="136">
        <f t="shared" si="7"/>
        <v>852.01377628816692</v>
      </c>
      <c r="I14" s="136">
        <f t="shared" si="7"/>
        <v>825.9794262146138</v>
      </c>
      <c r="J14" s="136">
        <f t="shared" si="7"/>
        <v>810.44407548916706</v>
      </c>
      <c r="K14" s="136">
        <f t="shared" si="7"/>
        <v>781.28816682125307</v>
      </c>
      <c r="L14" s="136">
        <f t="shared" si="7"/>
        <v>762.07989894791706</v>
      </c>
      <c r="M14" s="136">
        <f t="shared" si="7"/>
        <v>743.04657467667312</v>
      </c>
      <c r="N14" s="136">
        <f t="shared" si="7"/>
        <v>749.37951560181341</v>
      </c>
      <c r="O14" s="136">
        <f>O3+O10</f>
        <v>724.19049320360818</v>
      </c>
      <c r="P14" s="136">
        <f>P3+P10</f>
        <v>708.85724179034457</v>
      </c>
      <c r="Q14" s="125"/>
      <c r="R14" s="138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</row>
    <row r="15" spans="1:241" s="125" customFormat="1" ht="94.5" customHeight="1" x14ac:dyDescent="0.3">
      <c r="A15" s="140" t="s">
        <v>154</v>
      </c>
      <c r="B15" s="142">
        <f t="shared" si="1"/>
        <v>55.505708140000003</v>
      </c>
      <c r="C15" s="142">
        <f t="shared" si="3"/>
        <v>53.405534539999998</v>
      </c>
      <c r="D15" s="142">
        <f t="shared" si="2"/>
        <v>51.584902416726017</v>
      </c>
      <c r="E15" s="141">
        <v>1.3417413000000002</v>
      </c>
      <c r="F15" s="141">
        <v>1.0797196900000003</v>
      </c>
      <c r="G15" s="141">
        <v>0.81185104000000052</v>
      </c>
      <c r="H15" s="141">
        <v>55.505708140000003</v>
      </c>
      <c r="I15" s="141">
        <v>54.846883159999997</v>
      </c>
      <c r="J15" s="141">
        <v>54.203919060000004</v>
      </c>
      <c r="K15" s="141">
        <v>53.807234000000001</v>
      </c>
      <c r="L15" s="141">
        <v>53.405534539999998</v>
      </c>
      <c r="M15" s="141">
        <v>52.900153928245466</v>
      </c>
      <c r="N15" s="141">
        <v>52.474337665680501</v>
      </c>
      <c r="O15" s="141">
        <v>52.028833115680499</v>
      </c>
      <c r="P15" s="141">
        <v>51.584902416726017</v>
      </c>
    </row>
    <row r="16" spans="1:241" s="125" customFormat="1" ht="94.5" customHeight="1" x14ac:dyDescent="0.3">
      <c r="A16" s="140" t="s">
        <v>155</v>
      </c>
      <c r="B16" s="142">
        <f t="shared" si="1"/>
        <v>907.51948442816695</v>
      </c>
      <c r="C16" s="142">
        <f t="shared" si="3"/>
        <v>815.48543348791702</v>
      </c>
      <c r="D16" s="142">
        <f t="shared" si="2"/>
        <v>760.44214420707056</v>
      </c>
      <c r="E16" s="141">
        <f t="shared" ref="E16:N16" si="8">E14+E15</f>
        <v>911.16501800349101</v>
      </c>
      <c r="F16" s="141">
        <f t="shared" si="8"/>
        <v>903.48325972648092</v>
      </c>
      <c r="G16" s="141">
        <f t="shared" si="8"/>
        <v>882.86898466696437</v>
      </c>
      <c r="H16" s="141">
        <f t="shared" si="8"/>
        <v>907.51948442816695</v>
      </c>
      <c r="I16" s="141">
        <f t="shared" si="8"/>
        <v>880.82630937461374</v>
      </c>
      <c r="J16" s="141">
        <f t="shared" si="8"/>
        <v>864.64799454916704</v>
      </c>
      <c r="K16" s="141">
        <f t="shared" si="8"/>
        <v>835.09540082125307</v>
      </c>
      <c r="L16" s="141">
        <f t="shared" si="8"/>
        <v>815.48543348791702</v>
      </c>
      <c r="M16" s="141">
        <f t="shared" si="8"/>
        <v>795.94672860491858</v>
      </c>
      <c r="N16" s="141">
        <f t="shared" si="8"/>
        <v>801.85385326749395</v>
      </c>
      <c r="O16" s="141">
        <f>O14+O15</f>
        <v>776.21932631928871</v>
      </c>
      <c r="P16" s="141">
        <f>P14+P15</f>
        <v>760.44214420707056</v>
      </c>
      <c r="Q16" s="233">
        <f>100*P16/C16-100</f>
        <v>-6.74975750890124</v>
      </c>
      <c r="R16" s="143"/>
      <c r="S16" s="143"/>
      <c r="T16" s="143"/>
      <c r="U16" s="143"/>
      <c r="V16" s="143"/>
      <c r="W16" s="143"/>
    </row>
    <row r="17" spans="1:241" s="149" customFormat="1" ht="94.5" customHeight="1" x14ac:dyDescent="0.3">
      <c r="A17" s="144" t="s">
        <v>156</v>
      </c>
      <c r="B17" s="145">
        <v>2853.1233324569907</v>
      </c>
      <c r="C17" s="145">
        <v>3240.4037398051819</v>
      </c>
      <c r="D17" s="145">
        <v>3568.5147950513065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7"/>
      <c r="P17" s="187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8"/>
      <c r="EC17" s="148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8"/>
      <c r="ER17" s="148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148"/>
      <c r="FE17" s="148"/>
      <c r="FF17" s="148"/>
      <c r="FG17" s="148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8"/>
      <c r="FV17" s="148"/>
      <c r="FW17" s="148"/>
      <c r="FX17" s="148"/>
      <c r="FY17" s="148"/>
      <c r="FZ17" s="148"/>
      <c r="GA17" s="148"/>
      <c r="GB17" s="148"/>
      <c r="GC17" s="148"/>
      <c r="GD17" s="148"/>
      <c r="GE17" s="148"/>
      <c r="GF17" s="148"/>
      <c r="GG17" s="148"/>
      <c r="GH17" s="148"/>
      <c r="GI17" s="148"/>
      <c r="GJ17" s="148"/>
      <c r="GK17" s="148"/>
      <c r="GL17" s="148"/>
      <c r="GM17" s="148"/>
      <c r="GN17" s="148"/>
      <c r="GO17" s="148"/>
      <c r="GP17" s="148"/>
      <c r="GQ17" s="148"/>
      <c r="GR17" s="148"/>
      <c r="GS17" s="148"/>
      <c r="GT17" s="148"/>
      <c r="GU17" s="148"/>
      <c r="GV17" s="148"/>
      <c r="GW17" s="148"/>
      <c r="GX17" s="148"/>
      <c r="GY17" s="148"/>
      <c r="GZ17" s="148"/>
      <c r="HA17" s="148"/>
      <c r="HB17" s="148"/>
      <c r="HC17" s="148"/>
      <c r="HD17" s="148"/>
      <c r="HE17" s="148"/>
      <c r="HF17" s="148"/>
      <c r="HG17" s="148"/>
      <c r="HH17" s="148"/>
      <c r="HI17" s="148"/>
      <c r="HJ17" s="148"/>
      <c r="HK17" s="148"/>
      <c r="HL17" s="148"/>
      <c r="HM17" s="148"/>
      <c r="HN17" s="148"/>
      <c r="HO17" s="148"/>
      <c r="HP17" s="148"/>
      <c r="HQ17" s="148"/>
      <c r="HR17" s="148"/>
      <c r="HS17" s="148"/>
      <c r="HT17" s="148"/>
      <c r="HU17" s="148"/>
      <c r="HV17" s="148"/>
      <c r="HW17" s="148"/>
      <c r="HX17" s="148"/>
      <c r="HY17" s="148"/>
      <c r="HZ17" s="148"/>
      <c r="IA17" s="148"/>
      <c r="IB17" s="148"/>
      <c r="IC17" s="148"/>
      <c r="ID17" s="148"/>
      <c r="IE17" s="148"/>
      <c r="IF17" s="148"/>
      <c r="IG17" s="148"/>
    </row>
    <row r="18" spans="1:241" s="125" customFormat="1" ht="94.5" customHeight="1" x14ac:dyDescent="0.3">
      <c r="A18" s="135" t="s">
        <v>157</v>
      </c>
      <c r="B18" s="137">
        <f>B14/B17*100</f>
        <v>29.862493730842271</v>
      </c>
      <c r="C18" s="137">
        <f>C14/C17*100</f>
        <v>23.518053926012765</v>
      </c>
      <c r="D18" s="137">
        <f>D14/D17*100</f>
        <v>19.86420913185966</v>
      </c>
      <c r="E18" s="138"/>
      <c r="F18" s="138"/>
      <c r="G18" s="138"/>
      <c r="P18" s="188"/>
    </row>
    <row r="19" spans="1:241" s="125" customFormat="1" ht="94.5" customHeight="1" x14ac:dyDescent="0.3">
      <c r="A19" s="124" t="s">
        <v>158</v>
      </c>
      <c r="B19" s="127">
        <f>B16/B17*100</f>
        <v>31.807930421523317</v>
      </c>
      <c r="C19" s="127">
        <f>C16/C17*100</f>
        <v>25.166167520129612</v>
      </c>
      <c r="D19" s="127">
        <f>D16/D17*100</f>
        <v>21.309765767585596</v>
      </c>
      <c r="M19" s="138"/>
      <c r="N19" s="138"/>
      <c r="O19" s="138"/>
      <c r="P19" s="189"/>
    </row>
    <row r="20" spans="1:241" x14ac:dyDescent="0.25">
      <c r="A20" s="190" t="s">
        <v>32</v>
      </c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2"/>
    </row>
    <row r="21" spans="1:241" x14ac:dyDescent="0.25">
      <c r="B21" s="110"/>
      <c r="C21" s="110"/>
      <c r="D21" s="110"/>
    </row>
  </sheetData>
  <mergeCells count="4">
    <mergeCell ref="B1:D1"/>
    <mergeCell ref="E1:H1"/>
    <mergeCell ref="I1:L1"/>
    <mergeCell ref="M1:P1"/>
  </mergeCells>
  <conditionalFormatting sqref="B1 Q1:XFD1 A20">
    <cfRule type="cellIs" dxfId="5" priority="13" operator="lessThan">
      <formula>0</formula>
    </cfRule>
  </conditionalFormatting>
  <conditionalFormatting sqref="A2:XFD2">
    <cfRule type="cellIs" dxfId="4" priority="2" operator="lessThan">
      <formula>0</formula>
    </cfRule>
  </conditionalFormatting>
  <conditionalFormatting sqref="E1">
    <cfRule type="cellIs" dxfId="3" priority="5" operator="lessThan">
      <formula>0</formula>
    </cfRule>
  </conditionalFormatting>
  <conditionalFormatting sqref="I1">
    <cfRule type="cellIs" dxfId="2" priority="6" operator="lessThan">
      <formula>0</formula>
    </cfRule>
  </conditionalFormatting>
  <conditionalFormatting sqref="M1">
    <cfRule type="cellIs" dxfId="1" priority="4" operator="lessThan">
      <formula>0</formula>
    </cfRule>
  </conditionalFormatting>
  <conditionalFormatting sqref="A1">
    <cfRule type="cellIs" dxfId="0" priority="1" operator="lessThan">
      <formula>0</formula>
    </cfRule>
  </conditionalFormatting>
  <pageMargins left="0" right="0" top="0" bottom="0" header="0.11811023622047245" footer="0.11811023622047245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Table_1</vt:lpstr>
      <vt:lpstr>Table_2</vt:lpstr>
      <vt:lpstr>Table_3</vt:lpstr>
      <vt:lpstr>Table_4</vt:lpstr>
      <vt:lpstr>Table_5</vt:lpstr>
      <vt:lpstr>Table_6</vt:lpstr>
      <vt:lpstr>Table_1!Print_Area</vt:lpstr>
      <vt:lpstr>Table_2!Print_Area</vt:lpstr>
      <vt:lpstr>Table_3!Print_Area</vt:lpstr>
      <vt:lpstr>Table_4!Print_Area</vt:lpstr>
      <vt:lpstr>Table_5!Print_Area</vt:lpstr>
      <vt:lpstr>Table_6!Print_Area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Baby Tavita</dc:creator>
  <cp:lastModifiedBy>Baby Tavita</cp:lastModifiedBy>
  <cp:lastPrinted>2025-09-02T02:03:55Z</cp:lastPrinted>
  <dcterms:created xsi:type="dcterms:W3CDTF">2025-08-18T08:10:38Z</dcterms:created>
  <dcterms:modified xsi:type="dcterms:W3CDTF">2025-09-02T02:06:06Z</dcterms:modified>
</cp:coreProperties>
</file>